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P6" i="5"/>
  <c r="W10" i="4" s="1"/>
  <c r="O6" i="5"/>
  <c r="P10" i="4" s="1"/>
  <c r="N6" i="5"/>
  <c r="I10" i="4" s="1"/>
  <c r="M6" i="5"/>
  <c r="L6" i="5"/>
  <c r="K6" i="5"/>
  <c r="P8" i="4" s="1"/>
  <c r="J6" i="5"/>
  <c r="I8" i="4" s="1"/>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B10" i="4"/>
  <c r="W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<sst xmlns="http://schemas.openxmlformats.org/spreadsheetml/2006/main" count="221" uniqueCount="111">
  <si>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</si>
  <si>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</si>
  <si>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</si>
  <si>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</si>
  <si>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</si>
  <si>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</si>
  <si>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</si>
  <si>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</si>
  <si>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</si>
  <si>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</si>
  <si>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</si>
  <si>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</si>
  <si>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</si>
  <si>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</si>
  <si>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</si>
  <si>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</si>
  <si>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</si>
  <si>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</si>
  <si>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</si>
  <si>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</si>
  <si>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</si>
  <si>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</si>
  <si>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</si>
  <si>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</si>
  <si>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</si>
  <si>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</si>
  <si>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</si>
  <si>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</si>
  <si>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</si>
  <si>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</si>
  <si>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</si>
  <si>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</si>
  <si>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</si>
  <si>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</si>
  <si>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</si>
  <si>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</si>
  <si>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</si>
  <si>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</si>
  <si>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</si>
  <si>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</si>
  <si>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</si>
  <si>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</si>
  <si>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</si>
  <si>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</si>
  <si>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</si>
  <si>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</si>
  <si>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</si>
  <si>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</si>
  <si>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</si>
  <si>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</si>
  <si>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</si>
  <si>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</si>
  <si>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</si>
  <si>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</si>
  <si>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</si>
  <si>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</si>
  <si>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</si>
  <si>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</si>
  <si>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</si>
  <si>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</si>
  <si>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</si>
  <si>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</si>
  <si>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</si>
  <si>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</si>
  <si>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</si>
  <si>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</si>
  <si>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</si>
  <si>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</si>
  <si>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</si>
  <si>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</si>
  <si>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</si>
  <si>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</si>
  <si>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</si>
  <si>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</si>
  <si>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</si>
  <si>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</si>
  <si>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</si>
  <si>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</si>
  <si>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</si>
  <si>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</si>
  <si>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</si>
  <si>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</si>
  <si>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</si>
  <si>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</si>
  <si>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</si>
  <si>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</si>
  <si>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</si>
  <si>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</si>
  <si>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</si>
  <si>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</si>
  <si>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</si>
  <si>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</si>
  <si>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</si>
  <si>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</si>
  <si>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</si>
  <si>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</si>
  <si>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酒田市</t>
  </si>
  <si>
    <t>法非適用</t>
  </si>
  <si>
    <t>下水道事業</t>
  </si>
  <si>
    <t>特定環境保全公共下水道</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</si>
  <si>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</si>
  <si>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</si>
  <si>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</si>
  <si>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</si>
  <si>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</si>
  <si>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</si>
  <si>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</si>
  <si>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</si>
  <si>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収益的収支比率」は平成25年度からわずかに下降傾向だったものの、平成27年度に上昇している。その要因は維持管理費（主に修繕料）の減少などである。現在の経営状況としては、使用料により汚水処理に係る維持管理費の全額を賄えているものの、公債費については全体の２割程度にとどまっており、残りは一般会計繰入金に依存している。
　施設の老朽化等により維持管理費が増加しており、人口減少に伴い有収水量が減少傾向であるため「汚水処理原価」はわずかに増加傾向だったが、平成27年度は維持管理費が減少したことでわずかに減少し、「経費回収率」はわずかに上昇している。
　「施設利用率」は類似団体と比較してほぼ同じであるが、30％台と低く施設能力に余裕がある状況となっている。要因としては人口減少や節水等の影響で計画よりも汚水量が増加しないことが考えられる。
　また、「水洗化率」は年々上昇傾向であるとはいえ、平成27年度で79.87％と低いため、水洗化率の向上対策が必要である。
</t>
  </si>
  <si>
    <t>　平成６年度より事業に着手しており、事業開始当初に布設した管渠については老朽化が進んでいるため、定期的に劣化状況の調査を行っていく必要がある。</t>
  </si>
  <si>
    <t>　今後も費用の削減と水洗化の促進による使用料の確保に努めなければならないが、それでも公債費のほとんどは一般会計繰入金に依存しなければならない状況が続くと見込まれる。
　平成29年度から地方公営企業法を適用する予定であるが、事業単位ではなく下水道事業全体でのさらなる経営改善に努めるため、法適用企業として策定する経営戦略に、施設利用率の改善につながる戦略的要素をどれだけ盛り込んで行くことができるのかが重要になってくる。</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</si>
</sst>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7057408"/>
        <c:axId val="102492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0.05</c:v>
                </c:pt>
                <c:pt idx="2">
                  <c:v>7.0000000000000007E-2</c:v>
                </c:pt>
                <c:pt idx="3">
                  <c:v>0.08</c:v>
                </c:pt>
                <c:pt idx="4">
                  <c:v>7.0000000000000007E-2</c:v>
                </c:pt>
              </c:numCache>
            </c:numRef>
          </c:val>
          <c:smooth val="0"/>
        </c:ser>
        <c:dLbls>
          <c:showLegendKey val="0"/>
          <c:showVal val="0"/>
          <c:showCatName val="0"/>
          <c:showSerName val="0"/>
          <c:showPercent val="0"/>
          <c:showBubbleSize val="0"/>
        </c:dLbls>
        <c:marker val="1"/>
        <c:smooth val="0"/>
        <c:axId val="97057408"/>
        <c:axId val="102492032"/>
      </c:lineChart>
      <c:dateAx>
        <c:axId val="97057408"/>
        <c:scaling>
          <c:orientation val="minMax"/>
        </c:scaling>
        <c:delete val="1"/>
        <c:axPos val="b"/>
        <c:numFmt formatCode="ge" sourceLinked="1"/>
        <c:majorTickMark val="none"/>
        <c:minorTickMark val="none"/>
        <c:tickLblPos val="none"/>
        <c:crossAx val="102492032"/>
        <c:crosses val="autoZero"/>
        <c:auto val="1"/>
        <c:lblOffset val="100"/>
        <c:baseTimeUnit val="years"/>
      </c:dateAx>
      <c:valAx>
        <c:axId val="10249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057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35.89</c:v>
                </c:pt>
                <c:pt idx="1">
                  <c:v>35.97</c:v>
                </c:pt>
                <c:pt idx="2">
                  <c:v>35.4</c:v>
                </c:pt>
                <c:pt idx="3">
                  <c:v>34.729999999999997</c:v>
                </c:pt>
                <c:pt idx="4">
                  <c:v>35.69</c:v>
                </c:pt>
              </c:numCache>
            </c:numRef>
          </c:val>
        </c:ser>
        <c:dLbls>
          <c:showLegendKey val="0"/>
          <c:showVal val="0"/>
          <c:showCatName val="0"/>
          <c:showSerName val="0"/>
          <c:showPercent val="0"/>
          <c:showBubbleSize val="0"/>
        </c:dLbls>
        <c:gapWidth val="150"/>
        <c:axId val="80324864"/>
        <c:axId val="80327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36.799999999999997</c:v>
                </c:pt>
                <c:pt idx="1">
                  <c:v>36.67</c:v>
                </c:pt>
                <c:pt idx="2">
                  <c:v>36.200000000000003</c:v>
                </c:pt>
                <c:pt idx="3">
                  <c:v>34.74</c:v>
                </c:pt>
                <c:pt idx="4">
                  <c:v>41.35</c:v>
                </c:pt>
              </c:numCache>
            </c:numRef>
          </c:val>
          <c:smooth val="0"/>
        </c:ser>
        <c:dLbls>
          <c:showLegendKey val="0"/>
          <c:showVal val="0"/>
          <c:showCatName val="0"/>
          <c:showSerName val="0"/>
          <c:showPercent val="0"/>
          <c:showBubbleSize val="0"/>
        </c:dLbls>
        <c:marker val="1"/>
        <c:smooth val="0"/>
        <c:axId val="80324864"/>
        <c:axId val="80327040"/>
      </c:lineChart>
      <c:dateAx>
        <c:axId val="80324864"/>
        <c:scaling>
          <c:orientation val="minMax"/>
        </c:scaling>
        <c:delete val="1"/>
        <c:axPos val="b"/>
        <c:numFmt formatCode="ge" sourceLinked="1"/>
        <c:majorTickMark val="none"/>
        <c:minorTickMark val="none"/>
        <c:tickLblPos val="none"/>
        <c:crossAx val="80327040"/>
        <c:crosses val="autoZero"/>
        <c:auto val="1"/>
        <c:lblOffset val="100"/>
        <c:baseTimeUnit val="years"/>
      </c:dateAx>
      <c:valAx>
        <c:axId val="80327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324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74.89</c:v>
                </c:pt>
                <c:pt idx="1">
                  <c:v>76.19</c:v>
                </c:pt>
                <c:pt idx="2">
                  <c:v>77.400000000000006</c:v>
                </c:pt>
                <c:pt idx="3">
                  <c:v>78.7</c:v>
                </c:pt>
                <c:pt idx="4">
                  <c:v>79.87</c:v>
                </c:pt>
              </c:numCache>
            </c:numRef>
          </c:val>
        </c:ser>
        <c:dLbls>
          <c:showLegendKey val="0"/>
          <c:showVal val="0"/>
          <c:showCatName val="0"/>
          <c:showSerName val="0"/>
          <c:showPercent val="0"/>
          <c:showBubbleSize val="0"/>
        </c:dLbls>
        <c:gapWidth val="150"/>
        <c:axId val="80340864"/>
        <c:axId val="80351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71.62</c:v>
                </c:pt>
                <c:pt idx="1">
                  <c:v>71.239999999999995</c:v>
                </c:pt>
                <c:pt idx="2">
                  <c:v>71.069999999999993</c:v>
                </c:pt>
                <c:pt idx="3">
                  <c:v>70.14</c:v>
                </c:pt>
                <c:pt idx="4">
                  <c:v>82.9</c:v>
                </c:pt>
              </c:numCache>
            </c:numRef>
          </c:val>
          <c:smooth val="0"/>
        </c:ser>
        <c:dLbls>
          <c:showLegendKey val="0"/>
          <c:showVal val="0"/>
          <c:showCatName val="0"/>
          <c:showSerName val="0"/>
          <c:showPercent val="0"/>
          <c:showBubbleSize val="0"/>
        </c:dLbls>
        <c:marker val="1"/>
        <c:smooth val="0"/>
        <c:axId val="80340864"/>
        <c:axId val="80351232"/>
      </c:lineChart>
      <c:dateAx>
        <c:axId val="80340864"/>
        <c:scaling>
          <c:orientation val="minMax"/>
        </c:scaling>
        <c:delete val="1"/>
        <c:axPos val="b"/>
        <c:numFmt formatCode="ge" sourceLinked="1"/>
        <c:majorTickMark val="none"/>
        <c:minorTickMark val="none"/>
        <c:tickLblPos val="none"/>
        <c:crossAx val="80351232"/>
        <c:crosses val="autoZero"/>
        <c:auto val="1"/>
        <c:lblOffset val="100"/>
        <c:baseTimeUnit val="years"/>
      </c:dateAx>
      <c:valAx>
        <c:axId val="80351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340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93.24</c:v>
                </c:pt>
                <c:pt idx="1">
                  <c:v>95.38</c:v>
                </c:pt>
                <c:pt idx="2">
                  <c:v>95.21</c:v>
                </c:pt>
                <c:pt idx="3">
                  <c:v>94.86</c:v>
                </c:pt>
                <c:pt idx="4">
                  <c:v>95.49</c:v>
                </c:pt>
              </c:numCache>
            </c:numRef>
          </c:val>
        </c:ser>
        <c:dLbls>
          <c:showLegendKey val="0"/>
          <c:showVal val="0"/>
          <c:showCatName val="0"/>
          <c:showSerName val="0"/>
          <c:showPercent val="0"/>
          <c:showBubbleSize val="0"/>
        </c:dLbls>
        <c:gapWidth val="150"/>
        <c:axId val="104102528"/>
        <c:axId val="105916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102528"/>
        <c:axId val="105916672"/>
      </c:lineChart>
      <c:dateAx>
        <c:axId val="104102528"/>
        <c:scaling>
          <c:orientation val="minMax"/>
        </c:scaling>
        <c:delete val="1"/>
        <c:axPos val="b"/>
        <c:numFmt formatCode="ge" sourceLinked="1"/>
        <c:majorTickMark val="none"/>
        <c:minorTickMark val="none"/>
        <c:tickLblPos val="none"/>
        <c:crossAx val="105916672"/>
        <c:crosses val="autoZero"/>
        <c:auto val="1"/>
        <c:lblOffset val="100"/>
        <c:baseTimeUnit val="years"/>
      </c:dateAx>
      <c:valAx>
        <c:axId val="105916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102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6530688"/>
        <c:axId val="106975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6530688"/>
        <c:axId val="106975232"/>
      </c:lineChart>
      <c:dateAx>
        <c:axId val="106530688"/>
        <c:scaling>
          <c:orientation val="minMax"/>
        </c:scaling>
        <c:delete val="1"/>
        <c:axPos val="b"/>
        <c:numFmt formatCode="ge" sourceLinked="1"/>
        <c:majorTickMark val="none"/>
        <c:minorTickMark val="none"/>
        <c:tickLblPos val="none"/>
        <c:crossAx val="106975232"/>
        <c:crosses val="autoZero"/>
        <c:auto val="1"/>
        <c:lblOffset val="100"/>
        <c:baseTimeUnit val="years"/>
      </c:dateAx>
      <c:valAx>
        <c:axId val="106975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530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30173184"/>
        <c:axId val="130200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30173184"/>
        <c:axId val="130200704"/>
      </c:lineChart>
      <c:dateAx>
        <c:axId val="130173184"/>
        <c:scaling>
          <c:orientation val="minMax"/>
        </c:scaling>
        <c:delete val="1"/>
        <c:axPos val="b"/>
        <c:numFmt formatCode="ge" sourceLinked="1"/>
        <c:majorTickMark val="none"/>
        <c:minorTickMark val="none"/>
        <c:tickLblPos val="none"/>
        <c:crossAx val="130200704"/>
        <c:crosses val="autoZero"/>
        <c:auto val="1"/>
        <c:lblOffset val="100"/>
        <c:baseTimeUnit val="years"/>
      </c:dateAx>
      <c:valAx>
        <c:axId val="130200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0173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0241792"/>
        <c:axId val="80243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0241792"/>
        <c:axId val="80243712"/>
      </c:lineChart>
      <c:dateAx>
        <c:axId val="80241792"/>
        <c:scaling>
          <c:orientation val="minMax"/>
        </c:scaling>
        <c:delete val="1"/>
        <c:axPos val="b"/>
        <c:numFmt formatCode="ge" sourceLinked="1"/>
        <c:majorTickMark val="none"/>
        <c:minorTickMark val="none"/>
        <c:tickLblPos val="none"/>
        <c:crossAx val="80243712"/>
        <c:crosses val="autoZero"/>
        <c:auto val="1"/>
        <c:lblOffset val="100"/>
        <c:baseTimeUnit val="years"/>
      </c:dateAx>
      <c:valAx>
        <c:axId val="80243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241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0261888"/>
        <c:axId val="80263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0261888"/>
        <c:axId val="80263808"/>
      </c:lineChart>
      <c:dateAx>
        <c:axId val="80261888"/>
        <c:scaling>
          <c:orientation val="minMax"/>
        </c:scaling>
        <c:delete val="1"/>
        <c:axPos val="b"/>
        <c:numFmt formatCode="ge" sourceLinked="1"/>
        <c:majorTickMark val="none"/>
        <c:minorTickMark val="none"/>
        <c:tickLblPos val="none"/>
        <c:crossAx val="80263808"/>
        <c:crosses val="autoZero"/>
        <c:auto val="1"/>
        <c:lblOffset val="100"/>
        <c:baseTimeUnit val="years"/>
      </c:dateAx>
      <c:valAx>
        <c:axId val="80263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261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935.25</c:v>
                </c:pt>
                <c:pt idx="1">
                  <c:v>1208.8699999999999</c:v>
                </c:pt>
                <c:pt idx="2">
                  <c:v>1053.29</c:v>
                </c:pt>
                <c:pt idx="3">
                  <c:v>1030.3399999999999</c:v>
                </c:pt>
                <c:pt idx="4">
                  <c:v>1112.51</c:v>
                </c:pt>
              </c:numCache>
            </c:numRef>
          </c:val>
        </c:ser>
        <c:dLbls>
          <c:showLegendKey val="0"/>
          <c:showVal val="0"/>
          <c:showCatName val="0"/>
          <c:showSerName val="0"/>
          <c:showPercent val="0"/>
          <c:showBubbleSize val="0"/>
        </c:dLbls>
        <c:gapWidth val="150"/>
        <c:axId val="80277888"/>
        <c:axId val="80279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1835.56</c:v>
                </c:pt>
                <c:pt idx="1">
                  <c:v>1716.82</c:v>
                </c:pt>
                <c:pt idx="2">
                  <c:v>1554.05</c:v>
                </c:pt>
                <c:pt idx="3">
                  <c:v>1671.86</c:v>
                </c:pt>
                <c:pt idx="4">
                  <c:v>1434.89</c:v>
                </c:pt>
              </c:numCache>
            </c:numRef>
          </c:val>
          <c:smooth val="0"/>
        </c:ser>
        <c:dLbls>
          <c:showLegendKey val="0"/>
          <c:showVal val="0"/>
          <c:showCatName val="0"/>
          <c:showSerName val="0"/>
          <c:showPercent val="0"/>
          <c:showBubbleSize val="0"/>
        </c:dLbls>
        <c:marker val="1"/>
        <c:smooth val="0"/>
        <c:axId val="80277888"/>
        <c:axId val="80279808"/>
      </c:lineChart>
      <c:dateAx>
        <c:axId val="80277888"/>
        <c:scaling>
          <c:orientation val="minMax"/>
        </c:scaling>
        <c:delete val="1"/>
        <c:axPos val="b"/>
        <c:numFmt formatCode="ge" sourceLinked="1"/>
        <c:majorTickMark val="none"/>
        <c:minorTickMark val="none"/>
        <c:tickLblPos val="none"/>
        <c:crossAx val="80279808"/>
        <c:crosses val="autoZero"/>
        <c:auto val="1"/>
        <c:lblOffset val="100"/>
        <c:baseTimeUnit val="years"/>
      </c:dateAx>
      <c:valAx>
        <c:axId val="80279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277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98.9</c:v>
                </c:pt>
                <c:pt idx="1">
                  <c:v>97.27</c:v>
                </c:pt>
                <c:pt idx="2">
                  <c:v>96.97</c:v>
                </c:pt>
                <c:pt idx="3">
                  <c:v>97.17</c:v>
                </c:pt>
                <c:pt idx="4">
                  <c:v>99.5</c:v>
                </c:pt>
              </c:numCache>
            </c:numRef>
          </c:val>
        </c:ser>
        <c:dLbls>
          <c:showLegendKey val="0"/>
          <c:showVal val="0"/>
          <c:showCatName val="0"/>
          <c:showSerName val="0"/>
          <c:showPercent val="0"/>
          <c:showBubbleSize val="0"/>
        </c:dLbls>
        <c:gapWidth val="150"/>
        <c:axId val="80293888"/>
        <c:axId val="80295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52.89</c:v>
                </c:pt>
                <c:pt idx="1">
                  <c:v>51.73</c:v>
                </c:pt>
                <c:pt idx="2">
                  <c:v>53.01</c:v>
                </c:pt>
                <c:pt idx="3">
                  <c:v>50.54</c:v>
                </c:pt>
                <c:pt idx="4">
                  <c:v>66.22</c:v>
                </c:pt>
              </c:numCache>
            </c:numRef>
          </c:val>
          <c:smooth val="0"/>
        </c:ser>
        <c:dLbls>
          <c:showLegendKey val="0"/>
          <c:showVal val="0"/>
          <c:showCatName val="0"/>
          <c:showSerName val="0"/>
          <c:showPercent val="0"/>
          <c:showBubbleSize val="0"/>
        </c:dLbls>
        <c:marker val="1"/>
        <c:smooth val="0"/>
        <c:axId val="80293888"/>
        <c:axId val="80295808"/>
      </c:lineChart>
      <c:dateAx>
        <c:axId val="80293888"/>
        <c:scaling>
          <c:orientation val="minMax"/>
        </c:scaling>
        <c:delete val="1"/>
        <c:axPos val="b"/>
        <c:numFmt formatCode="ge" sourceLinked="1"/>
        <c:majorTickMark val="none"/>
        <c:minorTickMark val="none"/>
        <c:tickLblPos val="none"/>
        <c:crossAx val="80295808"/>
        <c:crosses val="autoZero"/>
        <c:auto val="1"/>
        <c:lblOffset val="100"/>
        <c:baseTimeUnit val="years"/>
      </c:dateAx>
      <c:valAx>
        <c:axId val="80295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293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213.86</c:v>
                </c:pt>
                <c:pt idx="1">
                  <c:v>217.47</c:v>
                </c:pt>
                <c:pt idx="2">
                  <c:v>220.74</c:v>
                </c:pt>
                <c:pt idx="3">
                  <c:v>225.59</c:v>
                </c:pt>
                <c:pt idx="4">
                  <c:v>221.55</c:v>
                </c:pt>
              </c:numCache>
            </c:numRef>
          </c:val>
        </c:ser>
        <c:dLbls>
          <c:showLegendKey val="0"/>
          <c:showVal val="0"/>
          <c:showCatName val="0"/>
          <c:showSerName val="0"/>
          <c:showPercent val="0"/>
          <c:showBubbleSize val="0"/>
        </c:dLbls>
        <c:gapWidth val="150"/>
        <c:axId val="80305152"/>
        <c:axId val="80307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300.52</c:v>
                </c:pt>
                <c:pt idx="1">
                  <c:v>310.47000000000003</c:v>
                </c:pt>
                <c:pt idx="2">
                  <c:v>299.39</c:v>
                </c:pt>
                <c:pt idx="3">
                  <c:v>320.36</c:v>
                </c:pt>
                <c:pt idx="4">
                  <c:v>246.72</c:v>
                </c:pt>
              </c:numCache>
            </c:numRef>
          </c:val>
          <c:smooth val="0"/>
        </c:ser>
        <c:dLbls>
          <c:showLegendKey val="0"/>
          <c:showVal val="0"/>
          <c:showCatName val="0"/>
          <c:showSerName val="0"/>
          <c:showPercent val="0"/>
          <c:showBubbleSize val="0"/>
        </c:dLbls>
        <c:marker val="1"/>
        <c:smooth val="0"/>
        <c:axId val="80305152"/>
        <c:axId val="80307328"/>
      </c:lineChart>
      <c:dateAx>
        <c:axId val="80305152"/>
        <c:scaling>
          <c:orientation val="minMax"/>
        </c:scaling>
        <c:delete val="1"/>
        <c:axPos val="b"/>
        <c:numFmt formatCode="ge" sourceLinked="1"/>
        <c:majorTickMark val="none"/>
        <c:minorTickMark val="none"/>
        <c:tickLblPos val="none"/>
        <c:crossAx val="80307328"/>
        <c:crosses val="autoZero"/>
        <c:auto val="1"/>
        <c:lblOffset val="100"/>
        <c:baseTimeUnit val="years"/>
      </c:dateAx>
      <c:valAx>
        <c:axId val="80307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305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【1,457.06】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【40.31】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【250.25】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【64.73】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1"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酒田市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特定環境保全公共下水道</v>
      </c>
      <c r="Q8" s="70"/>
      <c r="R8" s="70"/>
      <c r="S8" s="70"/>
      <c r="T8" s="70"/>
      <c r="U8" s="70"/>
      <c r="V8" s="70"/>
      <c r="W8" s="70" t="str">
        <f>データ!L6</f>
        <v>D2</v>
      </c>
      <c r="X8" s="70"/>
      <c r="Y8" s="70"/>
      <c r="Z8" s="70"/>
      <c r="AA8" s="70"/>
      <c r="AB8" s="70"/>
      <c r="AC8" s="70"/>
      <c r="AD8" s="3"/>
      <c r="AE8" s="3"/>
      <c r="AF8" s="3"/>
      <c r="AG8" s="3"/>
      <c r="AH8" s="3"/>
      <c r="AI8" s="3"/>
      <c r="AJ8" s="3"/>
      <c r="AK8" s="3"/>
      <c r="AL8" s="64">
        <f>データ!R6</f>
        <v>106733</v>
      </c>
      <c r="AM8" s="64"/>
      <c r="AN8" s="64"/>
      <c r="AO8" s="64"/>
      <c r="AP8" s="64"/>
      <c r="AQ8" s="64"/>
      <c r="AR8" s="64"/>
      <c r="AS8" s="64"/>
      <c r="AT8" s="63">
        <f>データ!S6</f>
        <v>602.97</v>
      </c>
      <c r="AU8" s="63"/>
      <c r="AV8" s="63"/>
      <c r="AW8" s="63"/>
      <c r="AX8" s="63"/>
      <c r="AY8" s="63"/>
      <c r="AZ8" s="63"/>
      <c r="BA8" s="63"/>
      <c r="BB8" s="63">
        <f>データ!T6</f>
        <v>177.01</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4.1900000000000004</v>
      </c>
      <c r="Q10" s="63"/>
      <c r="R10" s="63"/>
      <c r="S10" s="63"/>
      <c r="T10" s="63"/>
      <c r="U10" s="63"/>
      <c r="V10" s="63"/>
      <c r="W10" s="63">
        <f>データ!P6</f>
        <v>98.12</v>
      </c>
      <c r="X10" s="63"/>
      <c r="Y10" s="63"/>
      <c r="Z10" s="63"/>
      <c r="AA10" s="63"/>
      <c r="AB10" s="63"/>
      <c r="AC10" s="63"/>
      <c r="AD10" s="64">
        <f>データ!Q6</f>
        <v>4050</v>
      </c>
      <c r="AE10" s="64"/>
      <c r="AF10" s="64"/>
      <c r="AG10" s="64"/>
      <c r="AH10" s="64"/>
      <c r="AI10" s="64"/>
      <c r="AJ10" s="64"/>
      <c r="AK10" s="2"/>
      <c r="AL10" s="64">
        <f>データ!U6</f>
        <v>4446</v>
      </c>
      <c r="AM10" s="64"/>
      <c r="AN10" s="64"/>
      <c r="AO10" s="64"/>
      <c r="AP10" s="64"/>
      <c r="AQ10" s="64"/>
      <c r="AR10" s="64"/>
      <c r="AS10" s="64"/>
      <c r="AT10" s="63">
        <f>データ!V6</f>
        <v>1.85</v>
      </c>
      <c r="AU10" s="63"/>
      <c r="AV10" s="63"/>
      <c r="AW10" s="63"/>
      <c r="AX10" s="63"/>
      <c r="AY10" s="63"/>
      <c r="AZ10" s="63"/>
      <c r="BA10" s="63"/>
      <c r="BB10" s="63">
        <f>データ!W6</f>
        <v>2403.2399999999998</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62049</v>
      </c>
      <c r="D6" s="31">
        <f t="shared" si="3"/>
        <v>47</v>
      </c>
      <c r="E6" s="31">
        <f t="shared" si="3"/>
        <v>17</v>
      </c>
      <c r="F6" s="31">
        <f t="shared" si="3"/>
        <v>4</v>
      </c>
      <c r="G6" s="31">
        <f t="shared" si="3"/>
        <v>0</v>
      </c>
      <c r="H6" s="31" t="str">
        <f t="shared" si="3"/>
        <v>山形県　酒田市</v>
      </c>
      <c r="I6" s="31" t="str">
        <f t="shared" si="3"/>
        <v>法非適用</v>
      </c>
      <c r="J6" s="31" t="str">
        <f t="shared" si="3"/>
        <v>下水道事業</v>
      </c>
      <c r="K6" s="31" t="str">
        <f t="shared" si="3"/>
        <v>特定環境保全公共下水道</v>
      </c>
      <c r="L6" s="31" t="str">
        <f t="shared" si="3"/>
        <v>D2</v>
      </c>
      <c r="M6" s="32" t="str">
        <f t="shared" si="3"/>
        <v>-</v>
      </c>
      <c r="N6" s="32" t="str">
        <f t="shared" si="3"/>
        <v>該当数値なし</v>
      </c>
      <c r="O6" s="32">
        <f t="shared" si="3"/>
        <v>4.1900000000000004</v>
      </c>
      <c r="P6" s="32">
        <f t="shared" si="3"/>
        <v>98.12</v>
      </c>
      <c r="Q6" s="32">
        <f t="shared" si="3"/>
        <v>4050</v>
      </c>
      <c r="R6" s="32">
        <f t="shared" si="3"/>
        <v>106733</v>
      </c>
      <c r="S6" s="32">
        <f t="shared" si="3"/>
        <v>602.97</v>
      </c>
      <c r="T6" s="32">
        <f t="shared" si="3"/>
        <v>177.01</v>
      </c>
      <c r="U6" s="32">
        <f t="shared" si="3"/>
        <v>4446</v>
      </c>
      <c r="V6" s="32">
        <f t="shared" si="3"/>
        <v>1.85</v>
      </c>
      <c r="W6" s="32">
        <f t="shared" si="3"/>
        <v>2403.2399999999998</v>
      </c>
      <c r="X6" s="33">
        <f>IF(X7="",NA(),X7)</f>
        <v>93.24</v>
      </c>
      <c r="Y6" s="33">
        <f t="shared" ref="Y6:AG6" si="4">IF(Y7="",NA(),Y7)</f>
        <v>95.38</v>
      </c>
      <c r="Z6" s="33">
        <f t="shared" si="4"/>
        <v>95.21</v>
      </c>
      <c r="AA6" s="33">
        <f t="shared" si="4"/>
        <v>94.86</v>
      </c>
      <c r="AB6" s="33">
        <f t="shared" si="4"/>
        <v>95.49</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935.25</v>
      </c>
      <c r="BF6" s="33">
        <f t="shared" ref="BF6:BN6" si="7">IF(BF7="",NA(),BF7)</f>
        <v>1208.8699999999999</v>
      </c>
      <c r="BG6" s="33">
        <f t="shared" si="7"/>
        <v>1053.29</v>
      </c>
      <c r="BH6" s="33">
        <f t="shared" si="7"/>
        <v>1030.3399999999999</v>
      </c>
      <c r="BI6" s="33">
        <f t="shared" si="7"/>
        <v>1112.51</v>
      </c>
      <c r="BJ6" s="33">
        <f t="shared" si="7"/>
        <v>1835.56</v>
      </c>
      <c r="BK6" s="33">
        <f t="shared" si="7"/>
        <v>1716.82</v>
      </c>
      <c r="BL6" s="33">
        <f t="shared" si="7"/>
        <v>1554.05</v>
      </c>
      <c r="BM6" s="33">
        <f t="shared" si="7"/>
        <v>1671.86</v>
      </c>
      <c r="BN6" s="33">
        <f t="shared" si="7"/>
        <v>1434.89</v>
      </c>
      <c r="BO6" s="32" t="str">
        <f>IF(BO7="","",IF(BO7="-","【-】","【"&amp;SUBSTITUTE(TEXT(BO7,"#,##0.00"),"-","△")&amp;"】"))</f>
        <v>【1,457.06】</v>
      </c>
      <c r="BP6" s="33">
        <f>IF(BP7="",NA(),BP7)</f>
        <v>98.9</v>
      </c>
      <c r="BQ6" s="33">
        <f t="shared" ref="BQ6:BY6" si="8">IF(BQ7="",NA(),BQ7)</f>
        <v>97.27</v>
      </c>
      <c r="BR6" s="33">
        <f t="shared" si="8"/>
        <v>96.97</v>
      </c>
      <c r="BS6" s="33">
        <f t="shared" si="8"/>
        <v>97.17</v>
      </c>
      <c r="BT6" s="33">
        <f t="shared" si="8"/>
        <v>99.5</v>
      </c>
      <c r="BU6" s="33">
        <f t="shared" si="8"/>
        <v>52.89</v>
      </c>
      <c r="BV6" s="33">
        <f t="shared" si="8"/>
        <v>51.73</v>
      </c>
      <c r="BW6" s="33">
        <f t="shared" si="8"/>
        <v>53.01</v>
      </c>
      <c r="BX6" s="33">
        <f t="shared" si="8"/>
        <v>50.54</v>
      </c>
      <c r="BY6" s="33">
        <f t="shared" si="8"/>
        <v>66.22</v>
      </c>
      <c r="BZ6" s="32" t="str">
        <f>IF(BZ7="","",IF(BZ7="-","【-】","【"&amp;SUBSTITUTE(TEXT(BZ7,"#,##0.00"),"-","△")&amp;"】"))</f>
        <v>【64.73】</v>
      </c>
      <c r="CA6" s="33">
        <f>IF(CA7="",NA(),CA7)</f>
        <v>213.86</v>
      </c>
      <c r="CB6" s="33">
        <f t="shared" ref="CB6:CJ6" si="9">IF(CB7="",NA(),CB7)</f>
        <v>217.47</v>
      </c>
      <c r="CC6" s="33">
        <f t="shared" si="9"/>
        <v>220.74</v>
      </c>
      <c r="CD6" s="33">
        <f t="shared" si="9"/>
        <v>225.59</v>
      </c>
      <c r="CE6" s="33">
        <f t="shared" si="9"/>
        <v>221.55</v>
      </c>
      <c r="CF6" s="33">
        <f t="shared" si="9"/>
        <v>300.52</v>
      </c>
      <c r="CG6" s="33">
        <f t="shared" si="9"/>
        <v>310.47000000000003</v>
      </c>
      <c r="CH6" s="33">
        <f t="shared" si="9"/>
        <v>299.39</v>
      </c>
      <c r="CI6" s="33">
        <f t="shared" si="9"/>
        <v>320.36</v>
      </c>
      <c r="CJ6" s="33">
        <f t="shared" si="9"/>
        <v>246.72</v>
      </c>
      <c r="CK6" s="32" t="str">
        <f>IF(CK7="","",IF(CK7="-","【-】","【"&amp;SUBSTITUTE(TEXT(CK7,"#,##0.00"),"-","△")&amp;"】"))</f>
        <v>【250.25】</v>
      </c>
      <c r="CL6" s="33">
        <f>IF(CL7="",NA(),CL7)</f>
        <v>35.89</v>
      </c>
      <c r="CM6" s="33">
        <f t="shared" ref="CM6:CU6" si="10">IF(CM7="",NA(),CM7)</f>
        <v>35.97</v>
      </c>
      <c r="CN6" s="33">
        <f t="shared" si="10"/>
        <v>35.4</v>
      </c>
      <c r="CO6" s="33">
        <f t="shared" si="10"/>
        <v>34.729999999999997</v>
      </c>
      <c r="CP6" s="33">
        <f t="shared" si="10"/>
        <v>35.69</v>
      </c>
      <c r="CQ6" s="33">
        <f t="shared" si="10"/>
        <v>36.799999999999997</v>
      </c>
      <c r="CR6" s="33">
        <f t="shared" si="10"/>
        <v>36.67</v>
      </c>
      <c r="CS6" s="33">
        <f t="shared" si="10"/>
        <v>36.200000000000003</v>
      </c>
      <c r="CT6" s="33">
        <f t="shared" si="10"/>
        <v>34.74</v>
      </c>
      <c r="CU6" s="33">
        <f t="shared" si="10"/>
        <v>41.35</v>
      </c>
      <c r="CV6" s="32" t="str">
        <f>IF(CV7="","",IF(CV7="-","【-】","【"&amp;SUBSTITUTE(TEXT(CV7,"#,##0.00"),"-","△")&amp;"】"))</f>
        <v>【40.31】</v>
      </c>
      <c r="CW6" s="33">
        <f>IF(CW7="",NA(),CW7)</f>
        <v>74.89</v>
      </c>
      <c r="CX6" s="33">
        <f t="shared" ref="CX6:DF6" si="11">IF(CX7="",NA(),CX7)</f>
        <v>76.19</v>
      </c>
      <c r="CY6" s="33">
        <f t="shared" si="11"/>
        <v>77.400000000000006</v>
      </c>
      <c r="CZ6" s="33">
        <f t="shared" si="11"/>
        <v>78.7</v>
      </c>
      <c r="DA6" s="33">
        <f t="shared" si="11"/>
        <v>79.87</v>
      </c>
      <c r="DB6" s="33">
        <f t="shared" si="11"/>
        <v>71.62</v>
      </c>
      <c r="DC6" s="33">
        <f t="shared" si="11"/>
        <v>71.239999999999995</v>
      </c>
      <c r="DD6" s="33">
        <f t="shared" si="11"/>
        <v>71.069999999999993</v>
      </c>
      <c r="DE6" s="33">
        <f t="shared" si="11"/>
        <v>70.14</v>
      </c>
      <c r="DF6" s="33">
        <f t="shared" si="11"/>
        <v>82.9</v>
      </c>
      <c r="DG6" s="32" t="str">
        <f>IF(DG7="","",IF(DG7="-","【-】","【"&amp;SUBSTITUTE(TEXT(DG7,"#,##0.00"),"-","△")&amp;"】"))</f>
        <v>【81.28】</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0.05</v>
      </c>
      <c r="EJ6" s="33">
        <f t="shared" si="14"/>
        <v>0.05</v>
      </c>
      <c r="EK6" s="33">
        <f t="shared" si="14"/>
        <v>7.0000000000000007E-2</v>
      </c>
      <c r="EL6" s="33">
        <f t="shared" si="14"/>
        <v>0.08</v>
      </c>
      <c r="EM6" s="33">
        <f t="shared" si="14"/>
        <v>7.0000000000000007E-2</v>
      </c>
      <c r="EN6" s="32" t="str">
        <f>IF(EN7="","",IF(EN7="-","【-】","【"&amp;SUBSTITUTE(TEXT(EN7,"#,##0.00"),"-","△")&amp;"】"))</f>
        <v>【0.10】</v>
      </c>
    </row>
    <row r="7" spans="1:144" s="34" customFormat="1">
      <c r="A7" s="26"/>
      <c r="B7" s="35">
        <v>2015</v>
      </c>
      <c r="C7" s="35">
        <v>62049</v>
      </c>
      <c r="D7" s="35">
        <v>47</v>
      </c>
      <c r="E7" s="35">
        <v>17</v>
      </c>
      <c r="F7" s="35">
        <v>4</v>
      </c>
      <c r="G7" s="35">
        <v>0</v>
      </c>
      <c r="H7" s="35" t="s">
        <v>96</v>
      </c>
      <c r="I7" s="35" t="s">
        <v>97</v>
      </c>
      <c r="J7" s="35" t="s">
        <v>98</v>
      </c>
      <c r="K7" s="35" t="s">
        <v>99</v>
      </c>
      <c r="L7" s="35" t="s">
        <v>100</v>
      </c>
      <c r="M7" s="36" t="s">
        <v>101</v>
      </c>
      <c r="N7" s="36" t="s">
        <v>102</v>
      </c>
      <c r="O7" s="36">
        <v>4.1900000000000004</v>
      </c>
      <c r="P7" s="36">
        <v>98.12</v>
      </c>
      <c r="Q7" s="36">
        <v>4050</v>
      </c>
      <c r="R7" s="36">
        <v>106733</v>
      </c>
      <c r="S7" s="36">
        <v>602.97</v>
      </c>
      <c r="T7" s="36">
        <v>177.01</v>
      </c>
      <c r="U7" s="36">
        <v>4446</v>
      </c>
      <c r="V7" s="36">
        <v>1.85</v>
      </c>
      <c r="W7" s="36">
        <v>2403.2399999999998</v>
      </c>
      <c r="X7" s="36">
        <v>93.24</v>
      </c>
      <c r="Y7" s="36">
        <v>95.38</v>
      </c>
      <c r="Z7" s="36">
        <v>95.21</v>
      </c>
      <c r="AA7" s="36">
        <v>94.86</v>
      </c>
      <c r="AB7" s="36">
        <v>95.49</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935.25</v>
      </c>
      <c r="BF7" s="36">
        <v>1208.8699999999999</v>
      </c>
      <c r="BG7" s="36">
        <v>1053.29</v>
      </c>
      <c r="BH7" s="36">
        <v>1030.3399999999999</v>
      </c>
      <c r="BI7" s="36">
        <v>1112.51</v>
      </c>
      <c r="BJ7" s="36">
        <v>1835.56</v>
      </c>
      <c r="BK7" s="36">
        <v>1716.82</v>
      </c>
      <c r="BL7" s="36">
        <v>1554.05</v>
      </c>
      <c r="BM7" s="36">
        <v>1671.86</v>
      </c>
      <c r="BN7" s="36">
        <v>1434.89</v>
      </c>
      <c r="BO7" s="36">
        <v>1457.06</v>
      </c>
      <c r="BP7" s="36">
        <v>98.9</v>
      </c>
      <c r="BQ7" s="36">
        <v>97.27</v>
      </c>
      <c r="BR7" s="36">
        <v>96.97</v>
      </c>
      <c r="BS7" s="36">
        <v>97.17</v>
      </c>
      <c r="BT7" s="36">
        <v>99.5</v>
      </c>
      <c r="BU7" s="36">
        <v>52.89</v>
      </c>
      <c r="BV7" s="36">
        <v>51.73</v>
      </c>
      <c r="BW7" s="36">
        <v>53.01</v>
      </c>
      <c r="BX7" s="36">
        <v>50.54</v>
      </c>
      <c r="BY7" s="36">
        <v>66.22</v>
      </c>
      <c r="BZ7" s="36">
        <v>64.73</v>
      </c>
      <c r="CA7" s="36">
        <v>213.86</v>
      </c>
      <c r="CB7" s="36">
        <v>217.47</v>
      </c>
      <c r="CC7" s="36">
        <v>220.74</v>
      </c>
      <c r="CD7" s="36">
        <v>225.59</v>
      </c>
      <c r="CE7" s="36">
        <v>221.55</v>
      </c>
      <c r="CF7" s="36">
        <v>300.52</v>
      </c>
      <c r="CG7" s="36">
        <v>310.47000000000003</v>
      </c>
      <c r="CH7" s="36">
        <v>299.39</v>
      </c>
      <c r="CI7" s="36">
        <v>320.36</v>
      </c>
      <c r="CJ7" s="36">
        <v>246.72</v>
      </c>
      <c r="CK7" s="36">
        <v>250.25</v>
      </c>
      <c r="CL7" s="36">
        <v>35.89</v>
      </c>
      <c r="CM7" s="36">
        <v>35.97</v>
      </c>
      <c r="CN7" s="36">
        <v>35.4</v>
      </c>
      <c r="CO7" s="36">
        <v>34.729999999999997</v>
      </c>
      <c r="CP7" s="36">
        <v>35.69</v>
      </c>
      <c r="CQ7" s="36">
        <v>36.799999999999997</v>
      </c>
      <c r="CR7" s="36">
        <v>36.67</v>
      </c>
      <c r="CS7" s="36">
        <v>36.200000000000003</v>
      </c>
      <c r="CT7" s="36">
        <v>34.74</v>
      </c>
      <c r="CU7" s="36">
        <v>41.35</v>
      </c>
      <c r="CV7" s="36">
        <v>40.31</v>
      </c>
      <c r="CW7" s="36">
        <v>74.89</v>
      </c>
      <c r="CX7" s="36">
        <v>76.19</v>
      </c>
      <c r="CY7" s="36">
        <v>77.400000000000006</v>
      </c>
      <c r="CZ7" s="36">
        <v>78.7</v>
      </c>
      <c r="DA7" s="36">
        <v>79.87</v>
      </c>
      <c r="DB7" s="36">
        <v>71.62</v>
      </c>
      <c r="DC7" s="36">
        <v>71.239999999999995</v>
      </c>
      <c r="DD7" s="36">
        <v>71.069999999999993</v>
      </c>
      <c r="DE7" s="36">
        <v>70.14</v>
      </c>
      <c r="DF7" s="36">
        <v>82.9</v>
      </c>
      <c r="DG7" s="36">
        <v>81.28</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0.05</v>
      </c>
      <c r="EJ7" s="36">
        <v>0.05</v>
      </c>
      <c r="EK7" s="36">
        <v>7.0000000000000007E-2</v>
      </c>
      <c r="EL7" s="36">
        <v>0.08</v>
      </c>
      <c r="EM7" s="36">
        <v>7.0000000000000007E-2</v>
      </c>
      <c r="EN7" s="36">
        <v>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斎藤 孝士</cp:lastModifiedBy>
  <dcterms:created xsi:type="dcterms:W3CDTF">2017-02-08T02:58:49Z</dcterms:created>
  <dcterms:modified xsi:type="dcterms:W3CDTF">2017-02-13T23:33:29Z</dcterms:modified>
  <cp:category/>
</cp:coreProperties>
</file>