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3.151.226\share\共有フォルダ\1.総務係\⑤経営企画係\○経営比較分析表\下水道\２８年度(２７決算数値)\回答データ\02_訂正\"/>
    </mc:Choice>
  </mc:AlternateContent>
  <workbookProtection workbookPassword="864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R6" i="5"/>
  <c r="Q6" i="5"/>
  <c r="P6" i="5"/>
  <c r="O6" i="5"/>
  <c r="N6" i="5"/>
  <c r="M6" i="5"/>
  <c r="L6" i="5"/>
  <c r="W8" i="4" s="1"/>
  <c r="K6" i="5"/>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AD10" i="4"/>
  <c r="W10" i="4"/>
  <c r="P10" i="4"/>
  <c r="I10" i="4"/>
  <c r="B10" i="4"/>
  <c r="BB8" i="4"/>
  <c r="AT8" i="4"/>
  <c r="AL8" i="4"/>
  <c r="P8" i="4"/>
  <c r="B8" i="4"/>
  <c r="C10" i="5" l="1"/>
  <c r="D10" i="5"/>
  <c r="E10" i="5"/>
  <c r="B10" i="5"/>
</calcChain>
</file>

<file path=xl/sharedStrings.xml><?xml version="1.0" encoding="utf-8"?>
<sst xmlns="http://schemas.openxmlformats.org/spreadsheetml/2006/main" count="314" uniqueCount="109">
  <si>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</si>
  <si>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</si>
  <si>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</si>
  <si>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</si>
  <si>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</si>
  <si>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</si>
  <si>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</si>
  <si>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</si>
  <si>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</si>
  <si>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</si>
  <si>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</si>
  <si>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</si>
  <si>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</si>
  <si>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</si>
  <si>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</si>
  <si>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</si>
  <si>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</si>
  <si>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</si>
  <si>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</si>
  <si>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</si>
  <si>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</si>
  <si>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</si>
  <si>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</si>
  <si>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</si>
  <si>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</si>
  <si>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</si>
  <si>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</si>
  <si>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</si>
  <si>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</si>
  <si>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</si>
  <si>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</si>
  <si>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</si>
  <si>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</si>
  <si>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</si>
  <si>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</si>
  <si>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</si>
  <si>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</si>
  <si>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</si>
  <si>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</si>
  <si>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</si>
  <si>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</si>
  <si>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</si>
  <si>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</si>
  <si>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</si>
  <si>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</si>
  <si>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</si>
  <si>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</si>
  <si>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</si>
  <si>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</si>
  <si>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</si>
  <si>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</si>
  <si>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</si>
  <si>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</si>
  <si>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</si>
  <si>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</si>
  <si>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</si>
  <si>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</si>
  <si>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</si>
  <si>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</si>
  <si>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</si>
  <si>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</si>
  <si>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</si>
  <si>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</si>
  <si>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</si>
  <si>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</si>
  <si>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</si>
  <si>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</si>
  <si>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</si>
  <si>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</si>
  <si>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</si>
  <si>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</si>
  <si>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</si>
  <si>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</si>
  <si>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</si>
  <si>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</si>
  <si>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</si>
  <si>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</si>
  <si>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</si>
  <si>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</si>
  <si>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</si>
  <si>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</si>
  <si>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</si>
  <si>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</si>
  <si>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</si>
  <si>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</si>
  <si>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</si>
  <si>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</si>
  <si>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</si>
  <si>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</si>
  <si>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</si>
  <si>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</si>
  <si>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</si>
  <si>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</si>
  <si>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</si>
  <si>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</si>
  <si>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</si>
  <si>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法適用</t>
  </si>
  <si>
    <t>下水道事業</t>
  </si>
  <si>
    <t>特定地域生活排水処理</t>
  </si>
  <si>
    <t>K2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</si>
  <si>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</si>
  <si>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</si>
  <si>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</si>
  <si>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</si>
  <si>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</si>
  <si>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</si>
  <si>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平成27年度より法適用のため、27年度のみの数値。
　①経常収支比率は平均値より高く、100%を上回っており維持管理費や支払利息等の費用を使用料収入や一般会計からの繰入金などによって賄えている状況である。
　②累積欠損金比率は平均値より低いが発生しているためなくす努力が必要である。
　③市町村合併前に投資した資産に対する償還額が大きいため、流動比率は100%を下回っている。
　④企業債残高対事業規模比率は平均値に比べ高い値となっており、事業規模に対する企業債残高が比較的大きい。
　⑤経費回収率は平均値より低く、100％を下回っており使用料で賄うべき経費を使用料のみでは賄えていない状況となっている。経費の削減や使用料改定する等対策が必要となる
　⑥汚水処理原価は平均値を上回っている。
　⑦一世帯に一基浄化槽は設置されているが、家族構成の変化等により以前より使用量が減少しているため施設利用率は平均値より下回った値となっている。
　⑧市町村設置型の浄化槽は利用者の希望により設置する事業であるため、水洗化率の割合が高い。</t>
    <rPh sb="1" eb="3">
      <t>ヘイセイ</t>
    </rPh>
    <rPh sb="5" eb="7">
      <t>ネンド</t>
    </rPh>
    <rPh sb="9" eb="10">
      <t>ホウ</t>
    </rPh>
    <rPh sb="10" eb="11">
      <t>テキ</t>
    </rPh>
    <rPh sb="11" eb="12">
      <t>ヨウ</t>
    </rPh>
    <rPh sb="18" eb="20">
      <t>ネンド</t>
    </rPh>
    <rPh sb="23" eb="25">
      <t>スウチ</t>
    </rPh>
    <rPh sb="29" eb="31">
      <t>ケイジョウ</t>
    </rPh>
    <rPh sb="31" eb="33">
      <t>シュウシ</t>
    </rPh>
    <rPh sb="33" eb="35">
      <t>ヒリツ</t>
    </rPh>
    <rPh sb="36" eb="38">
      <t>ヘイキン</t>
    </rPh>
    <rPh sb="38" eb="39">
      <t>チ</t>
    </rPh>
    <rPh sb="41" eb="42">
      <t>タカ</t>
    </rPh>
    <rPh sb="49" eb="51">
      <t>ウワマワ</t>
    </rPh>
    <rPh sb="55" eb="57">
      <t>イジ</t>
    </rPh>
    <rPh sb="57" eb="60">
      <t>カンリヒ</t>
    </rPh>
    <rPh sb="61" eb="63">
      <t>シハライ</t>
    </rPh>
    <rPh sb="63" eb="65">
      <t>リソク</t>
    </rPh>
    <rPh sb="65" eb="66">
      <t>トウ</t>
    </rPh>
    <rPh sb="67" eb="69">
      <t>ヒヨウ</t>
    </rPh>
    <rPh sb="70" eb="73">
      <t>シヨウリョウ</t>
    </rPh>
    <rPh sb="73" eb="75">
      <t>シュウニュウ</t>
    </rPh>
    <rPh sb="76" eb="78">
      <t>イッパン</t>
    </rPh>
    <rPh sb="78" eb="80">
      <t>カイケイ</t>
    </rPh>
    <rPh sb="83" eb="85">
      <t>クリイレ</t>
    </rPh>
    <rPh sb="85" eb="86">
      <t>キン</t>
    </rPh>
    <rPh sb="92" eb="93">
      <t>マカナ</t>
    </rPh>
    <rPh sb="97" eb="99">
      <t>ジョウキョウ</t>
    </rPh>
    <rPh sb="172" eb="174">
      <t>リュウドウ</t>
    </rPh>
    <rPh sb="174" eb="176">
      <t>ヒリツ</t>
    </rPh>
    <rPh sb="182" eb="184">
      <t>シタマワ</t>
    </rPh>
    <rPh sb="245" eb="247">
      <t>ケイヒ</t>
    </rPh>
    <rPh sb="247" eb="249">
      <t>カイシュウ</t>
    </rPh>
    <rPh sb="249" eb="250">
      <t>リツ</t>
    </rPh>
    <rPh sb="251" eb="253">
      <t>ヘイキン</t>
    </rPh>
    <rPh sb="253" eb="254">
      <t>チ</t>
    </rPh>
    <rPh sb="256" eb="257">
      <t>ヒク</t>
    </rPh>
    <rPh sb="264" eb="266">
      <t>シタマワ</t>
    </rPh>
    <rPh sb="270" eb="273">
      <t>シヨウリョウ</t>
    </rPh>
    <rPh sb="274" eb="275">
      <t>マカナ</t>
    </rPh>
    <rPh sb="278" eb="280">
      <t>ケイヒ</t>
    </rPh>
    <rPh sb="281" eb="284">
      <t>シヨウリョウ</t>
    </rPh>
    <rPh sb="288" eb="289">
      <t>マカナ</t>
    </rPh>
    <rPh sb="294" eb="296">
      <t>ジョウキョウ</t>
    </rPh>
    <rPh sb="303" eb="305">
      <t>ケイヒ</t>
    </rPh>
    <rPh sb="306" eb="308">
      <t>サクゲン</t>
    </rPh>
    <rPh sb="309" eb="312">
      <t>シヨウリョウ</t>
    </rPh>
    <rPh sb="320" eb="322">
      <t>ヒツヨウ</t>
    </rPh>
    <rPh sb="328" eb="330">
      <t>オスイ</t>
    </rPh>
    <rPh sb="330" eb="332">
      <t>ショリ</t>
    </rPh>
    <rPh sb="332" eb="334">
      <t>ゲンカ</t>
    </rPh>
    <rPh sb="335" eb="338">
      <t>ヘイキンチ</t>
    </rPh>
    <rPh sb="339" eb="341">
      <t>ウワマワ</t>
    </rPh>
    <rPh sb="349" eb="350">
      <t>イチ</t>
    </rPh>
    <rPh sb="350" eb="352">
      <t>セタイ</t>
    </rPh>
    <rPh sb="353" eb="355">
      <t>イッキ</t>
    </rPh>
    <rPh sb="355" eb="358">
      <t>ジョウカソウ</t>
    </rPh>
    <rPh sb="359" eb="361">
      <t>セッチ</t>
    </rPh>
    <rPh sb="368" eb="370">
      <t>カゾク</t>
    </rPh>
    <rPh sb="370" eb="372">
      <t>コウセイ</t>
    </rPh>
    <rPh sb="373" eb="375">
      <t>ヘンカ</t>
    </rPh>
    <rPh sb="375" eb="376">
      <t>トウ</t>
    </rPh>
    <rPh sb="379" eb="381">
      <t>イゼン</t>
    </rPh>
    <phoneticPr fontId="4"/>
  </si>
  <si>
    <t>　①法適用により平成27年度より資産台帳を整備したため、有形固定資産減価償却率は低い値となっている。
　②③浄化槽のため管渠なし</t>
    <rPh sb="54" eb="57">
      <t>ジョウカソウ</t>
    </rPh>
    <rPh sb="60" eb="62">
      <t>カンキョ</t>
    </rPh>
    <phoneticPr fontId="4"/>
  </si>
  <si>
    <t>　現在、下水道経営の収入には一般会計からの繰入金が含まれており、繰入金を減らす努力が必要である。また、今後は施設の維持管理費用や改築費用の増加、人口減少による使用料収入の減少等が見込まれることを踏まえ、下水道事業を持続的に提供していくには、安定した下水道経営の実現が不可欠である。そのためには、平成27年度に策定した「鶴岡市汚水処理施設整備構想」により整備を進め、今後の事業の在り方について検討する必要がある。
　平成27年度から下水道事業に地方公営企業法を適用したことにより、経営状態が今まで以上に明確になったため、持続可能な下水道事業を目指して取り組んでいく。</t>
    <rPh sb="182" eb="184">
      <t>コンゴ</t>
    </rPh>
    <rPh sb="185" eb="187">
      <t>ジギョウ</t>
    </rPh>
    <rPh sb="188" eb="189">
      <t>ア</t>
    </rPh>
    <rPh sb="190" eb="191">
      <t>カタ</t>
    </rPh>
    <rPh sb="195" eb="197">
      <t>ケントウ</t>
    </rPh>
    <rPh sb="199" eb="201">
      <t>ヒツヨウ</t>
    </rPh>
    <rPh sb="274" eb="275">
      <t>ト</t>
    </rPh>
    <rPh sb="276" eb="277">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</si>
</sst>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8594976"/>
        <c:axId val="10859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8594976"/>
        <c:axId val="108595360"/>
      </c:lineChart>
      <c:dateAx>
        <c:axId val="108594976"/>
        <c:scaling>
          <c:orientation val="minMax"/>
        </c:scaling>
        <c:delete val="1"/>
        <c:axPos val="b"/>
        <c:numFmt formatCode="ge" sourceLinked="1"/>
        <c:majorTickMark val="none"/>
        <c:minorTickMark val="none"/>
        <c:tickLblPos val="none"/>
        <c:crossAx val="108595360"/>
        <c:crosses val="autoZero"/>
        <c:auto val="1"/>
        <c:lblOffset val="100"/>
        <c:baseTimeUnit val="years"/>
      </c:dateAx>
      <c:valAx>
        <c:axId val="10859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9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33.04</c:v>
                </c:pt>
              </c:numCache>
            </c:numRef>
          </c:val>
        </c:ser>
        <c:dLbls>
          <c:showLegendKey val="0"/>
          <c:showVal val="0"/>
          <c:showCatName val="0"/>
          <c:showSerName val="0"/>
          <c:showPercent val="0"/>
          <c:showBubbleSize val="0"/>
        </c:dLbls>
        <c:gapWidth val="150"/>
        <c:axId val="168337656"/>
        <c:axId val="16833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60.25</c:v>
                </c:pt>
              </c:numCache>
            </c:numRef>
          </c:val>
          <c:smooth val="0"/>
        </c:ser>
        <c:dLbls>
          <c:showLegendKey val="0"/>
          <c:showVal val="0"/>
          <c:showCatName val="0"/>
          <c:showSerName val="0"/>
          <c:showPercent val="0"/>
          <c:showBubbleSize val="0"/>
        </c:dLbls>
        <c:marker val="1"/>
        <c:smooth val="0"/>
        <c:axId val="168337656"/>
        <c:axId val="168337264"/>
      </c:lineChart>
      <c:dateAx>
        <c:axId val="168337656"/>
        <c:scaling>
          <c:orientation val="minMax"/>
        </c:scaling>
        <c:delete val="1"/>
        <c:axPos val="b"/>
        <c:numFmt formatCode="ge" sourceLinked="1"/>
        <c:majorTickMark val="none"/>
        <c:minorTickMark val="none"/>
        <c:tickLblPos val="none"/>
        <c:crossAx val="168337264"/>
        <c:crosses val="autoZero"/>
        <c:auto val="1"/>
        <c:lblOffset val="100"/>
        <c:baseTimeUnit val="years"/>
      </c:dateAx>
      <c:valAx>
        <c:axId val="16833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337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0</c:v>
                </c:pt>
                <c:pt idx="2">
                  <c:v>0</c:v>
                </c:pt>
                <c:pt idx="3">
                  <c:v>0</c:v>
                </c:pt>
                <c:pt idx="4">
                  <c:v>100</c:v>
                </c:pt>
              </c:numCache>
            </c:numRef>
          </c:val>
        </c:ser>
        <c:dLbls>
          <c:showLegendKey val="0"/>
          <c:showVal val="0"/>
          <c:showCatName val="0"/>
          <c:showSerName val="0"/>
          <c:showPercent val="0"/>
          <c:showBubbleSize val="0"/>
        </c:dLbls>
        <c:gapWidth val="150"/>
        <c:axId val="170449560"/>
        <c:axId val="17044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95.26</c:v>
                </c:pt>
              </c:numCache>
            </c:numRef>
          </c:val>
          <c:smooth val="0"/>
        </c:ser>
        <c:dLbls>
          <c:showLegendKey val="0"/>
          <c:showVal val="0"/>
          <c:showCatName val="0"/>
          <c:showSerName val="0"/>
          <c:showPercent val="0"/>
          <c:showBubbleSize val="0"/>
        </c:dLbls>
        <c:marker val="1"/>
        <c:smooth val="0"/>
        <c:axId val="170449560"/>
        <c:axId val="170449952"/>
      </c:lineChart>
      <c:dateAx>
        <c:axId val="170449560"/>
        <c:scaling>
          <c:orientation val="minMax"/>
        </c:scaling>
        <c:delete val="1"/>
        <c:axPos val="b"/>
        <c:numFmt formatCode="ge" sourceLinked="1"/>
        <c:majorTickMark val="none"/>
        <c:minorTickMark val="none"/>
        <c:tickLblPos val="none"/>
        <c:crossAx val="170449952"/>
        <c:crosses val="autoZero"/>
        <c:auto val="1"/>
        <c:lblOffset val="100"/>
        <c:baseTimeUnit val="years"/>
      </c:dateAx>
      <c:valAx>
        <c:axId val="17044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449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0</c:v>
                </c:pt>
                <c:pt idx="2">
                  <c:v>0</c:v>
                </c:pt>
                <c:pt idx="3">
                  <c:v>0</c:v>
                </c:pt>
                <c:pt idx="4">
                  <c:v>100.43</c:v>
                </c:pt>
              </c:numCache>
            </c:numRef>
          </c:val>
        </c:ser>
        <c:dLbls>
          <c:showLegendKey val="0"/>
          <c:showVal val="0"/>
          <c:showCatName val="0"/>
          <c:showSerName val="0"/>
          <c:showPercent val="0"/>
          <c:showBubbleSize val="0"/>
        </c:dLbls>
        <c:gapWidth val="150"/>
        <c:axId val="169474312"/>
        <c:axId val="169474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64.459999999999994</c:v>
                </c:pt>
              </c:numCache>
            </c:numRef>
          </c:val>
          <c:smooth val="0"/>
        </c:ser>
        <c:dLbls>
          <c:showLegendKey val="0"/>
          <c:showVal val="0"/>
          <c:showCatName val="0"/>
          <c:showSerName val="0"/>
          <c:showPercent val="0"/>
          <c:showBubbleSize val="0"/>
        </c:dLbls>
        <c:marker val="1"/>
        <c:smooth val="0"/>
        <c:axId val="169474312"/>
        <c:axId val="169474696"/>
      </c:lineChart>
      <c:dateAx>
        <c:axId val="169474312"/>
        <c:scaling>
          <c:orientation val="minMax"/>
        </c:scaling>
        <c:delete val="1"/>
        <c:axPos val="b"/>
        <c:numFmt formatCode="ge" sourceLinked="1"/>
        <c:majorTickMark val="none"/>
        <c:minorTickMark val="none"/>
        <c:tickLblPos val="none"/>
        <c:crossAx val="169474696"/>
        <c:crosses val="autoZero"/>
        <c:auto val="1"/>
        <c:lblOffset val="100"/>
        <c:baseTimeUnit val="years"/>
      </c:dateAx>
      <c:valAx>
        <c:axId val="169474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474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0</c:v>
                </c:pt>
                <c:pt idx="2">
                  <c:v>0</c:v>
                </c:pt>
                <c:pt idx="3">
                  <c:v>0</c:v>
                </c:pt>
                <c:pt idx="4">
                  <c:v>4.84</c:v>
                </c:pt>
              </c:numCache>
            </c:numRef>
          </c:val>
        </c:ser>
        <c:dLbls>
          <c:showLegendKey val="0"/>
          <c:showVal val="0"/>
          <c:showCatName val="0"/>
          <c:showSerName val="0"/>
          <c:showPercent val="0"/>
          <c:showBubbleSize val="0"/>
        </c:dLbls>
        <c:gapWidth val="150"/>
        <c:axId val="169719024"/>
        <c:axId val="16971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29.21</c:v>
                </c:pt>
              </c:numCache>
            </c:numRef>
          </c:val>
          <c:smooth val="0"/>
        </c:ser>
        <c:dLbls>
          <c:showLegendKey val="0"/>
          <c:showVal val="0"/>
          <c:showCatName val="0"/>
          <c:showSerName val="0"/>
          <c:showPercent val="0"/>
          <c:showBubbleSize val="0"/>
        </c:dLbls>
        <c:marker val="1"/>
        <c:smooth val="0"/>
        <c:axId val="169719024"/>
        <c:axId val="169719408"/>
      </c:lineChart>
      <c:dateAx>
        <c:axId val="169719024"/>
        <c:scaling>
          <c:orientation val="minMax"/>
        </c:scaling>
        <c:delete val="1"/>
        <c:axPos val="b"/>
        <c:numFmt formatCode="ge" sourceLinked="1"/>
        <c:majorTickMark val="none"/>
        <c:minorTickMark val="none"/>
        <c:tickLblPos val="none"/>
        <c:crossAx val="169719408"/>
        <c:crosses val="autoZero"/>
        <c:auto val="1"/>
        <c:lblOffset val="100"/>
        <c:baseTimeUnit val="years"/>
      </c:dateAx>
      <c:valAx>
        <c:axId val="16971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71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69569232"/>
        <c:axId val="168336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69569232"/>
        <c:axId val="168336088"/>
      </c:lineChart>
      <c:dateAx>
        <c:axId val="169569232"/>
        <c:scaling>
          <c:orientation val="minMax"/>
        </c:scaling>
        <c:delete val="1"/>
        <c:axPos val="b"/>
        <c:numFmt formatCode="ge" sourceLinked="1"/>
        <c:majorTickMark val="none"/>
        <c:minorTickMark val="none"/>
        <c:tickLblPos val="none"/>
        <c:crossAx val="168336088"/>
        <c:crosses val="autoZero"/>
        <c:auto val="1"/>
        <c:lblOffset val="100"/>
        <c:baseTimeUnit val="years"/>
      </c:dateAx>
      <c:valAx>
        <c:axId val="168336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56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c:v>0</c:v>
                </c:pt>
                <c:pt idx="3">
                  <c:v>0</c:v>
                </c:pt>
                <c:pt idx="4">
                  <c:v>72.14</c:v>
                </c:pt>
              </c:numCache>
            </c:numRef>
          </c:val>
        </c:ser>
        <c:dLbls>
          <c:showLegendKey val="0"/>
          <c:showVal val="0"/>
          <c:showCatName val="0"/>
          <c:showSerName val="0"/>
          <c:showPercent val="0"/>
          <c:showBubbleSize val="0"/>
        </c:dLbls>
        <c:gapWidth val="150"/>
        <c:axId val="169701384"/>
        <c:axId val="16970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657.36</c:v>
                </c:pt>
              </c:numCache>
            </c:numRef>
          </c:val>
          <c:smooth val="0"/>
        </c:ser>
        <c:dLbls>
          <c:showLegendKey val="0"/>
          <c:showVal val="0"/>
          <c:showCatName val="0"/>
          <c:showSerName val="0"/>
          <c:showPercent val="0"/>
          <c:showBubbleSize val="0"/>
        </c:dLbls>
        <c:marker val="1"/>
        <c:smooth val="0"/>
        <c:axId val="169701384"/>
        <c:axId val="169701776"/>
      </c:lineChart>
      <c:dateAx>
        <c:axId val="169701384"/>
        <c:scaling>
          <c:orientation val="minMax"/>
        </c:scaling>
        <c:delete val="1"/>
        <c:axPos val="b"/>
        <c:numFmt formatCode="ge" sourceLinked="1"/>
        <c:majorTickMark val="none"/>
        <c:minorTickMark val="none"/>
        <c:tickLblPos val="none"/>
        <c:crossAx val="169701776"/>
        <c:crosses val="autoZero"/>
        <c:auto val="1"/>
        <c:lblOffset val="100"/>
        <c:baseTimeUnit val="years"/>
      </c:dateAx>
      <c:valAx>
        <c:axId val="16970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701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0</c:v>
                </c:pt>
                <c:pt idx="2">
                  <c:v>0</c:v>
                </c:pt>
                <c:pt idx="3">
                  <c:v>0</c:v>
                </c:pt>
                <c:pt idx="4">
                  <c:v>58.35</c:v>
                </c:pt>
              </c:numCache>
            </c:numRef>
          </c:val>
        </c:ser>
        <c:dLbls>
          <c:showLegendKey val="0"/>
          <c:showVal val="0"/>
          <c:showCatName val="0"/>
          <c:showSerName val="0"/>
          <c:showPercent val="0"/>
          <c:showBubbleSize val="0"/>
        </c:dLbls>
        <c:gapWidth val="150"/>
        <c:axId val="169702952"/>
        <c:axId val="16970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-129.62</c:v>
                </c:pt>
              </c:numCache>
            </c:numRef>
          </c:val>
          <c:smooth val="0"/>
        </c:ser>
        <c:dLbls>
          <c:showLegendKey val="0"/>
          <c:showVal val="0"/>
          <c:showCatName val="0"/>
          <c:showSerName val="0"/>
          <c:showPercent val="0"/>
          <c:showBubbleSize val="0"/>
        </c:dLbls>
        <c:marker val="1"/>
        <c:smooth val="0"/>
        <c:axId val="169702952"/>
        <c:axId val="169703344"/>
      </c:lineChart>
      <c:dateAx>
        <c:axId val="169702952"/>
        <c:scaling>
          <c:orientation val="minMax"/>
        </c:scaling>
        <c:delete val="1"/>
        <c:axPos val="b"/>
        <c:numFmt formatCode="ge" sourceLinked="1"/>
        <c:majorTickMark val="none"/>
        <c:minorTickMark val="none"/>
        <c:tickLblPos val="none"/>
        <c:crossAx val="169703344"/>
        <c:crosses val="autoZero"/>
        <c:auto val="1"/>
        <c:lblOffset val="100"/>
        <c:baseTimeUnit val="years"/>
      </c:dateAx>
      <c:valAx>
        <c:axId val="16970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702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760.05</c:v>
                </c:pt>
              </c:numCache>
            </c:numRef>
          </c:val>
        </c:ser>
        <c:dLbls>
          <c:showLegendKey val="0"/>
          <c:showVal val="0"/>
          <c:showCatName val="0"/>
          <c:showSerName val="0"/>
          <c:showPercent val="0"/>
          <c:showBubbleSize val="0"/>
        </c:dLbls>
        <c:gapWidth val="150"/>
        <c:axId val="170168712"/>
        <c:axId val="17016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241.49</c:v>
                </c:pt>
              </c:numCache>
            </c:numRef>
          </c:val>
          <c:smooth val="0"/>
        </c:ser>
        <c:dLbls>
          <c:showLegendKey val="0"/>
          <c:showVal val="0"/>
          <c:showCatName val="0"/>
          <c:showSerName val="0"/>
          <c:showPercent val="0"/>
          <c:showBubbleSize val="0"/>
        </c:dLbls>
        <c:marker val="1"/>
        <c:smooth val="0"/>
        <c:axId val="170168712"/>
        <c:axId val="170169104"/>
      </c:lineChart>
      <c:dateAx>
        <c:axId val="170168712"/>
        <c:scaling>
          <c:orientation val="minMax"/>
        </c:scaling>
        <c:delete val="1"/>
        <c:axPos val="b"/>
        <c:numFmt formatCode="ge" sourceLinked="1"/>
        <c:majorTickMark val="none"/>
        <c:minorTickMark val="none"/>
        <c:tickLblPos val="none"/>
        <c:crossAx val="170169104"/>
        <c:crosses val="autoZero"/>
        <c:auto val="1"/>
        <c:lblOffset val="100"/>
        <c:baseTimeUnit val="years"/>
      </c:dateAx>
      <c:valAx>
        <c:axId val="17016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168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0</c:v>
                </c:pt>
                <c:pt idx="2">
                  <c:v>0</c:v>
                </c:pt>
                <c:pt idx="3">
                  <c:v>0</c:v>
                </c:pt>
                <c:pt idx="4">
                  <c:v>59.29</c:v>
                </c:pt>
              </c:numCache>
            </c:numRef>
          </c:val>
        </c:ser>
        <c:dLbls>
          <c:showLegendKey val="0"/>
          <c:showVal val="0"/>
          <c:showCatName val="0"/>
          <c:showSerName val="0"/>
          <c:showPercent val="0"/>
          <c:showBubbleSize val="0"/>
        </c:dLbls>
        <c:gapWidth val="150"/>
        <c:axId val="169700992"/>
        <c:axId val="169700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65.7</c:v>
                </c:pt>
              </c:numCache>
            </c:numRef>
          </c:val>
          <c:smooth val="0"/>
        </c:ser>
        <c:dLbls>
          <c:showLegendKey val="0"/>
          <c:showVal val="0"/>
          <c:showCatName val="0"/>
          <c:showSerName val="0"/>
          <c:showPercent val="0"/>
          <c:showBubbleSize val="0"/>
        </c:dLbls>
        <c:marker val="1"/>
        <c:smooth val="0"/>
        <c:axId val="169700992"/>
        <c:axId val="169700600"/>
      </c:lineChart>
      <c:dateAx>
        <c:axId val="169700992"/>
        <c:scaling>
          <c:orientation val="minMax"/>
        </c:scaling>
        <c:delete val="1"/>
        <c:axPos val="b"/>
        <c:numFmt formatCode="ge" sourceLinked="1"/>
        <c:majorTickMark val="none"/>
        <c:minorTickMark val="none"/>
        <c:tickLblPos val="none"/>
        <c:crossAx val="169700600"/>
        <c:crosses val="autoZero"/>
        <c:auto val="1"/>
        <c:lblOffset val="100"/>
        <c:baseTimeUnit val="years"/>
      </c:dateAx>
      <c:valAx>
        <c:axId val="169700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70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0</c:v>
                </c:pt>
                <c:pt idx="2">
                  <c:v>0</c:v>
                </c:pt>
                <c:pt idx="3">
                  <c:v>0</c:v>
                </c:pt>
                <c:pt idx="4">
                  <c:v>310.55</c:v>
                </c:pt>
              </c:numCache>
            </c:numRef>
          </c:val>
        </c:ser>
        <c:dLbls>
          <c:showLegendKey val="0"/>
          <c:showVal val="0"/>
          <c:showCatName val="0"/>
          <c:showSerName val="0"/>
          <c:showPercent val="0"/>
          <c:showBubbleSize val="0"/>
        </c:dLbls>
        <c:gapWidth val="150"/>
        <c:axId val="170171456"/>
        <c:axId val="170171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247.94</c:v>
                </c:pt>
              </c:numCache>
            </c:numRef>
          </c:val>
          <c:smooth val="0"/>
        </c:ser>
        <c:dLbls>
          <c:showLegendKey val="0"/>
          <c:showVal val="0"/>
          <c:showCatName val="0"/>
          <c:showSerName val="0"/>
          <c:showPercent val="0"/>
          <c:showBubbleSize val="0"/>
        </c:dLbls>
        <c:marker val="1"/>
        <c:smooth val="0"/>
        <c:axId val="170171456"/>
        <c:axId val="170171848"/>
      </c:lineChart>
      <c:dateAx>
        <c:axId val="170171456"/>
        <c:scaling>
          <c:orientation val="minMax"/>
        </c:scaling>
        <c:delete val="1"/>
        <c:axPos val="b"/>
        <c:numFmt formatCode="ge" sourceLinked="1"/>
        <c:majorTickMark val="none"/>
        <c:minorTickMark val="none"/>
        <c:tickLblPos val="none"/>
        <c:crossAx val="170171848"/>
        <c:crosses val="autoZero"/>
        <c:auto val="1"/>
        <c:lblOffset val="100"/>
        <c:baseTimeUnit val="years"/>
      </c:dateAx>
      <c:valAx>
        <c:axId val="170171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17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【85.56】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【200.94】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【160.95】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【16.91】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55" zoomScaleNormal="55"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鶴岡市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K2</v>
      </c>
      <c r="X8" s="46"/>
      <c r="Y8" s="46"/>
      <c r="Z8" s="46"/>
      <c r="AA8" s="46"/>
      <c r="AB8" s="46"/>
      <c r="AC8" s="46"/>
      <c r="AD8" s="3"/>
      <c r="AE8" s="3"/>
      <c r="AF8" s="3"/>
      <c r="AG8" s="3"/>
      <c r="AH8" s="3"/>
      <c r="AI8" s="3"/>
      <c r="AJ8" s="3"/>
      <c r="AK8" s="3"/>
      <c r="AL8" s="47">
        <f>データ!R6</f>
        <v>131758</v>
      </c>
      <c r="AM8" s="47"/>
      <c r="AN8" s="47"/>
      <c r="AO8" s="47"/>
      <c r="AP8" s="47"/>
      <c r="AQ8" s="47"/>
      <c r="AR8" s="47"/>
      <c r="AS8" s="47"/>
      <c r="AT8" s="43">
        <f>データ!S6</f>
        <v>1311.53</v>
      </c>
      <c r="AU8" s="43"/>
      <c r="AV8" s="43"/>
      <c r="AW8" s="43"/>
      <c r="AX8" s="43"/>
      <c r="AY8" s="43"/>
      <c r="AZ8" s="43"/>
      <c r="BA8" s="43"/>
      <c r="BB8" s="43">
        <f>データ!T6</f>
        <v>100.46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49.37</v>
      </c>
      <c r="J10" s="43"/>
      <c r="K10" s="43"/>
      <c r="L10" s="43"/>
      <c r="M10" s="43"/>
      <c r="N10" s="43"/>
      <c r="O10" s="43"/>
      <c r="P10" s="43">
        <f>データ!O6</f>
        <v>0.77</v>
      </c>
      <c r="Q10" s="43"/>
      <c r="R10" s="43"/>
      <c r="S10" s="43"/>
      <c r="T10" s="43"/>
      <c r="U10" s="43"/>
      <c r="V10" s="43"/>
      <c r="W10" s="43">
        <f>データ!P6</f>
        <v>100</v>
      </c>
      <c r="X10" s="43"/>
      <c r="Y10" s="43"/>
      <c r="Z10" s="43"/>
      <c r="AA10" s="43"/>
      <c r="AB10" s="43"/>
      <c r="AC10" s="43"/>
      <c r="AD10" s="47">
        <f>データ!Q6</f>
        <v>3164</v>
      </c>
      <c r="AE10" s="47"/>
      <c r="AF10" s="47"/>
      <c r="AG10" s="47"/>
      <c r="AH10" s="47"/>
      <c r="AI10" s="47"/>
      <c r="AJ10" s="47"/>
      <c r="AK10" s="2"/>
      <c r="AL10" s="47">
        <f>データ!U6</f>
        <v>1001</v>
      </c>
      <c r="AM10" s="47"/>
      <c r="AN10" s="47"/>
      <c r="AO10" s="47"/>
      <c r="AP10" s="47"/>
      <c r="AQ10" s="47"/>
      <c r="AR10" s="47"/>
      <c r="AS10" s="47"/>
      <c r="AT10" s="43">
        <f>データ!V6</f>
        <v>1.82</v>
      </c>
      <c r="AU10" s="43"/>
      <c r="AV10" s="43"/>
      <c r="AW10" s="43"/>
      <c r="AX10" s="43"/>
      <c r="AY10" s="43"/>
      <c r="AZ10" s="43"/>
      <c r="BA10" s="43"/>
      <c r="BB10" s="43">
        <f>データ!W6</f>
        <v>550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106</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107</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7">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7" s="34" customFormat="1">
      <c r="A6" s="26" t="s">
        <v>94</v>
      </c>
      <c r="B6" s="31">
        <f>B7</f>
        <v>2015</v>
      </c>
      <c r="C6" s="31">
        <f t="shared" ref="C6:W6" si="3">C7</f>
        <v>62031</v>
      </c>
      <c r="D6" s="31">
        <f t="shared" si="3"/>
        <v>46</v>
      </c>
      <c r="E6" s="31">
        <f t="shared" si="3"/>
        <v>18</v>
      </c>
      <c r="F6" s="31">
        <f t="shared" si="3"/>
        <v>0</v>
      </c>
      <c r="G6" s="31">
        <f t="shared" si="3"/>
        <v>0</v>
      </c>
      <c r="H6" s="31" t="str">
        <f t="shared" si="3"/>
        <v>山形県　鶴岡市</v>
      </c>
      <c r="I6" s="31" t="str">
        <f t="shared" si="3"/>
        <v>法適用</v>
      </c>
      <c r="J6" s="31" t="str">
        <f t="shared" si="3"/>
        <v>下水道事業</v>
      </c>
      <c r="K6" s="31" t="str">
        <f t="shared" si="3"/>
        <v>特定地域生活排水処理</v>
      </c>
      <c r="L6" s="31" t="str">
        <f t="shared" si="3"/>
        <v>K2</v>
      </c>
      <c r="M6" s="32" t="str">
        <f t="shared" si="3"/>
        <v>-</v>
      </c>
      <c r="N6" s="32">
        <f t="shared" si="3"/>
        <v>49.37</v>
      </c>
      <c r="O6" s="32">
        <f t="shared" si="3"/>
        <v>0.77</v>
      </c>
      <c r="P6" s="32">
        <f t="shared" si="3"/>
        <v>100</v>
      </c>
      <c r="Q6" s="32">
        <f t="shared" si="3"/>
        <v>3164</v>
      </c>
      <c r="R6" s="32">
        <f t="shared" si="3"/>
        <v>131758</v>
      </c>
      <c r="S6" s="32">
        <f t="shared" si="3"/>
        <v>1311.53</v>
      </c>
      <c r="T6" s="32">
        <f t="shared" si="3"/>
        <v>100.46</v>
      </c>
      <c r="U6" s="32">
        <f t="shared" si="3"/>
        <v>1001</v>
      </c>
      <c r="V6" s="32">
        <f t="shared" si="3"/>
        <v>1.82</v>
      </c>
      <c r="W6" s="32">
        <f t="shared" si="3"/>
        <v>550</v>
      </c>
      <c r="X6" s="33" t="str">
        <f>IF(X7="",NA(),X7)</f>
        <v>-</v>
      </c>
      <c r="Y6" s="33" t="str">
        <f t="shared" ref="Y6:AG6" si="4">IF(Y7="",NA(),Y7)</f>
        <v>-</v>
      </c>
      <c r="Z6" s="33" t="str">
        <f t="shared" si="4"/>
        <v>-</v>
      </c>
      <c r="AA6" s="33" t="str">
        <f t="shared" si="4"/>
        <v>-</v>
      </c>
      <c r="AB6" s="33">
        <f t="shared" si="4"/>
        <v>100.43</v>
      </c>
      <c r="AC6" s="33" t="str">
        <f t="shared" si="4"/>
        <v>-</v>
      </c>
      <c r="AD6" s="33" t="str">
        <f t="shared" si="4"/>
        <v>-</v>
      </c>
      <c r="AE6" s="33" t="str">
        <f t="shared" si="4"/>
        <v>-</v>
      </c>
      <c r="AF6" s="33" t="str">
        <f t="shared" si="4"/>
        <v>-</v>
      </c>
      <c r="AG6" s="33">
        <f t="shared" si="4"/>
        <v>64.459999999999994</v>
      </c>
      <c r="AH6" s="32" t="str">
        <f>IF(AH7="","",IF(AH7="-","【-】","【"&amp;SUBSTITUTE(TEXT(AH7,"#,##0.00"),"-","△")&amp;"】"))</f>
        <v>【85.56】</v>
      </c>
      <c r="AI6" s="33" t="str">
        <f>IF(AI7="",NA(),AI7)</f>
        <v>-</v>
      </c>
      <c r="AJ6" s="33" t="str">
        <f t="shared" ref="AJ6:AR6" si="5">IF(AJ7="",NA(),AJ7)</f>
        <v>-</v>
      </c>
      <c r="AK6" s="33" t="str">
        <f t="shared" si="5"/>
        <v>-</v>
      </c>
      <c r="AL6" s="33" t="str">
        <f t="shared" si="5"/>
        <v>-</v>
      </c>
      <c r="AM6" s="33">
        <f t="shared" si="5"/>
        <v>72.14</v>
      </c>
      <c r="AN6" s="33" t="str">
        <f t="shared" si="5"/>
        <v>-</v>
      </c>
      <c r="AO6" s="33" t="str">
        <f t="shared" si="5"/>
        <v>-</v>
      </c>
      <c r="AP6" s="33" t="str">
        <f t="shared" si="5"/>
        <v>-</v>
      </c>
      <c r="AQ6" s="33" t="str">
        <f t="shared" si="5"/>
        <v>-</v>
      </c>
      <c r="AR6" s="33">
        <f t="shared" si="5"/>
        <v>657.36</v>
      </c>
      <c r="AS6" s="32" t="str">
        <f>IF(AS7="","",IF(AS7="-","【-】","【"&amp;SUBSTITUTE(TEXT(AS7,"#,##0.00"),"-","△")&amp;"】"))</f>
        <v>【200.94】</v>
      </c>
      <c r="AT6" s="33" t="str">
        <f>IF(AT7="",NA(),AT7)</f>
        <v>-</v>
      </c>
      <c r="AU6" s="33" t="str">
        <f t="shared" ref="AU6:BC6" si="6">IF(AU7="",NA(),AU7)</f>
        <v>-</v>
      </c>
      <c r="AV6" s="33" t="str">
        <f t="shared" si="6"/>
        <v>-</v>
      </c>
      <c r="AW6" s="33" t="str">
        <f t="shared" si="6"/>
        <v>-</v>
      </c>
      <c r="AX6" s="33">
        <f t="shared" si="6"/>
        <v>58.35</v>
      </c>
      <c r="AY6" s="33" t="str">
        <f t="shared" si="6"/>
        <v>-</v>
      </c>
      <c r="AZ6" s="33" t="str">
        <f t="shared" si="6"/>
        <v>-</v>
      </c>
      <c r="BA6" s="33" t="str">
        <f t="shared" si="6"/>
        <v>-</v>
      </c>
      <c r="BB6" s="33" t="str">
        <f t="shared" si="6"/>
        <v>-</v>
      </c>
      <c r="BC6" s="33">
        <f t="shared" si="6"/>
        <v>-129.62</v>
      </c>
      <c r="BD6" s="32" t="str">
        <f>IF(BD7="","",IF(BD7="-","【-】","【"&amp;SUBSTITUTE(TEXT(BD7,"#,##0.00"),"-","△")&amp;"】"))</f>
        <v>【160.95】</v>
      </c>
      <c r="BE6" s="33" t="str">
        <f>IF(BE7="",NA(),BE7)</f>
        <v>-</v>
      </c>
      <c r="BF6" s="33" t="str">
        <f t="shared" ref="BF6:BN6" si="7">IF(BF7="",NA(),BF7)</f>
        <v>-</v>
      </c>
      <c r="BG6" s="33" t="str">
        <f t="shared" si="7"/>
        <v>-</v>
      </c>
      <c r="BH6" s="33" t="str">
        <f t="shared" si="7"/>
        <v>-</v>
      </c>
      <c r="BI6" s="33">
        <f t="shared" si="7"/>
        <v>760.05</v>
      </c>
      <c r="BJ6" s="33" t="str">
        <f t="shared" si="7"/>
        <v>-</v>
      </c>
      <c r="BK6" s="33" t="str">
        <f t="shared" si="7"/>
        <v>-</v>
      </c>
      <c r="BL6" s="33" t="str">
        <f t="shared" si="7"/>
        <v>-</v>
      </c>
      <c r="BM6" s="33" t="str">
        <f t="shared" si="7"/>
        <v>-</v>
      </c>
      <c r="BN6" s="33">
        <f t="shared" si="7"/>
        <v>241.49</v>
      </c>
      <c r="BO6" s="32" t="str">
        <f>IF(BO7="","",IF(BO7="-","【-】","【"&amp;SUBSTITUTE(TEXT(BO7,"#,##0.00"),"-","△")&amp;"】"))</f>
        <v>【345.93】</v>
      </c>
      <c r="BP6" s="33" t="str">
        <f>IF(BP7="",NA(),BP7)</f>
        <v>-</v>
      </c>
      <c r="BQ6" s="33" t="str">
        <f t="shared" ref="BQ6:BY6" si="8">IF(BQ7="",NA(),BQ7)</f>
        <v>-</v>
      </c>
      <c r="BR6" s="33" t="str">
        <f t="shared" si="8"/>
        <v>-</v>
      </c>
      <c r="BS6" s="33" t="str">
        <f t="shared" si="8"/>
        <v>-</v>
      </c>
      <c r="BT6" s="33">
        <f t="shared" si="8"/>
        <v>59.29</v>
      </c>
      <c r="BU6" s="33" t="str">
        <f t="shared" si="8"/>
        <v>-</v>
      </c>
      <c r="BV6" s="33" t="str">
        <f t="shared" si="8"/>
        <v>-</v>
      </c>
      <c r="BW6" s="33" t="str">
        <f t="shared" si="8"/>
        <v>-</v>
      </c>
      <c r="BX6" s="33" t="str">
        <f t="shared" si="8"/>
        <v>-</v>
      </c>
      <c r="BY6" s="33">
        <f t="shared" si="8"/>
        <v>65.7</v>
      </c>
      <c r="BZ6" s="32" t="str">
        <f>IF(BZ7="","",IF(BZ7="-","【-】","【"&amp;SUBSTITUTE(TEXT(BZ7,"#,##0.00"),"-","△")&amp;"】"))</f>
        <v>【59.44】</v>
      </c>
      <c r="CA6" s="33" t="str">
        <f>IF(CA7="",NA(),CA7)</f>
        <v>-</v>
      </c>
      <c r="CB6" s="33" t="str">
        <f t="shared" ref="CB6:CJ6" si="9">IF(CB7="",NA(),CB7)</f>
        <v>-</v>
      </c>
      <c r="CC6" s="33" t="str">
        <f t="shared" si="9"/>
        <v>-</v>
      </c>
      <c r="CD6" s="33" t="str">
        <f t="shared" si="9"/>
        <v>-</v>
      </c>
      <c r="CE6" s="33">
        <f t="shared" si="9"/>
        <v>310.55</v>
      </c>
      <c r="CF6" s="33" t="str">
        <f t="shared" si="9"/>
        <v>-</v>
      </c>
      <c r="CG6" s="33" t="str">
        <f t="shared" si="9"/>
        <v>-</v>
      </c>
      <c r="CH6" s="33" t="str">
        <f t="shared" si="9"/>
        <v>-</v>
      </c>
      <c r="CI6" s="33" t="str">
        <f t="shared" si="9"/>
        <v>-</v>
      </c>
      <c r="CJ6" s="33">
        <f t="shared" si="9"/>
        <v>247.94</v>
      </c>
      <c r="CK6" s="32" t="str">
        <f>IF(CK7="","",IF(CK7="-","【-】","【"&amp;SUBSTITUTE(TEXT(CK7,"#,##0.00"),"-","△")&amp;"】"))</f>
        <v>【272.79】</v>
      </c>
      <c r="CL6" s="33" t="str">
        <f>IF(CL7="",NA(),CL7)</f>
        <v>-</v>
      </c>
      <c r="CM6" s="33" t="str">
        <f t="shared" ref="CM6:CU6" si="10">IF(CM7="",NA(),CM7)</f>
        <v>-</v>
      </c>
      <c r="CN6" s="33" t="str">
        <f t="shared" si="10"/>
        <v>-</v>
      </c>
      <c r="CO6" s="33" t="str">
        <f t="shared" si="10"/>
        <v>-</v>
      </c>
      <c r="CP6" s="33">
        <f t="shared" si="10"/>
        <v>33.04</v>
      </c>
      <c r="CQ6" s="33" t="str">
        <f t="shared" si="10"/>
        <v>-</v>
      </c>
      <c r="CR6" s="33" t="str">
        <f t="shared" si="10"/>
        <v>-</v>
      </c>
      <c r="CS6" s="33" t="str">
        <f t="shared" si="10"/>
        <v>-</v>
      </c>
      <c r="CT6" s="33" t="str">
        <f t="shared" si="10"/>
        <v>-</v>
      </c>
      <c r="CU6" s="33">
        <f t="shared" si="10"/>
        <v>60.25</v>
      </c>
      <c r="CV6" s="32" t="str">
        <f>IF(CV7="","",IF(CV7="-","【-】","【"&amp;SUBSTITUTE(TEXT(CV7,"#,##0.00"),"-","△")&amp;"】"))</f>
        <v>【58.84】</v>
      </c>
      <c r="CW6" s="33" t="str">
        <f>IF(CW7="",NA(),CW7)</f>
        <v>-</v>
      </c>
      <c r="CX6" s="33" t="str">
        <f t="shared" ref="CX6:DF6" si="11">IF(CX7="",NA(),CX7)</f>
        <v>-</v>
      </c>
      <c r="CY6" s="33" t="str">
        <f t="shared" si="11"/>
        <v>-</v>
      </c>
      <c r="CZ6" s="33" t="str">
        <f t="shared" si="11"/>
        <v>-</v>
      </c>
      <c r="DA6" s="33">
        <f t="shared" si="11"/>
        <v>100</v>
      </c>
      <c r="DB6" s="33" t="str">
        <f t="shared" si="11"/>
        <v>-</v>
      </c>
      <c r="DC6" s="33" t="str">
        <f t="shared" si="11"/>
        <v>-</v>
      </c>
      <c r="DD6" s="33" t="str">
        <f t="shared" si="11"/>
        <v>-</v>
      </c>
      <c r="DE6" s="33" t="str">
        <f t="shared" si="11"/>
        <v>-</v>
      </c>
      <c r="DF6" s="33">
        <f t="shared" si="11"/>
        <v>95.26</v>
      </c>
      <c r="DG6" s="32" t="str">
        <f>IF(DG7="","",IF(DG7="-","【-】","【"&amp;SUBSTITUTE(TEXT(DG7,"#,##0.00"),"-","△")&amp;"】"))</f>
        <v>【74.35】</v>
      </c>
      <c r="DH6" s="33" t="str">
        <f>IF(DH7="",NA(),DH7)</f>
        <v>-</v>
      </c>
      <c r="DI6" s="33" t="str">
        <f t="shared" ref="DI6:DQ6" si="12">IF(DI7="",NA(),DI7)</f>
        <v>-</v>
      </c>
      <c r="DJ6" s="33" t="str">
        <f t="shared" si="12"/>
        <v>-</v>
      </c>
      <c r="DK6" s="33" t="str">
        <f t="shared" si="12"/>
        <v>-</v>
      </c>
      <c r="DL6" s="33">
        <f t="shared" si="12"/>
        <v>4.84</v>
      </c>
      <c r="DM6" s="33" t="str">
        <f t="shared" si="12"/>
        <v>-</v>
      </c>
      <c r="DN6" s="33" t="str">
        <f t="shared" si="12"/>
        <v>-</v>
      </c>
      <c r="DO6" s="33" t="str">
        <f t="shared" si="12"/>
        <v>-</v>
      </c>
      <c r="DP6" s="33" t="str">
        <f t="shared" si="12"/>
        <v>-</v>
      </c>
      <c r="DQ6" s="33">
        <f t="shared" si="12"/>
        <v>29.21</v>
      </c>
      <c r="DR6" s="32" t="str">
        <f>IF(DR7="","",IF(DR7="-","【-】","【"&amp;SUBSTITUTE(TEXT(DR7,"#,##0.00"),"-","△")&amp;"】"))</f>
        <v>【16.91】</v>
      </c>
      <c r="DS6" s="33" t="str">
        <f>IF(DS7="",NA(),DS7)</f>
        <v>-</v>
      </c>
      <c r="DT6" s="33" t="str">
        <f t="shared" ref="DT6:EB6" si="13">IF(DT7="",NA(),DT7)</f>
        <v>-</v>
      </c>
      <c r="DU6" s="33" t="str">
        <f t="shared" si="13"/>
        <v>-</v>
      </c>
      <c r="DV6" s="33" t="str">
        <f t="shared" si="13"/>
        <v>-</v>
      </c>
      <c r="DW6" s="33" t="str">
        <f t="shared" si="13"/>
        <v>-</v>
      </c>
      <c r="DX6" s="33" t="str">
        <f t="shared" si="13"/>
        <v>-</v>
      </c>
      <c r="DY6" s="33" t="str">
        <f t="shared" si="13"/>
        <v>-</v>
      </c>
      <c r="DZ6" s="33" t="str">
        <f t="shared" si="13"/>
        <v>-</v>
      </c>
      <c r="EA6" s="33" t="str">
        <f t="shared" si="13"/>
        <v>-</v>
      </c>
      <c r="EB6" s="33" t="str">
        <f t="shared" si="13"/>
        <v>-</v>
      </c>
      <c r="EC6" s="32" t="str">
        <f>IF(EC7="","",IF(EC7="-","【-】","【"&amp;SUBSTITUTE(TEXT(EC7,"#,##0.00"),"-","△")&amp;"】"))</f>
        <v>【-】</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7" s="34" customFormat="1">
      <c r="A7" s="26"/>
      <c r="B7" s="35">
        <v>2015</v>
      </c>
      <c r="C7" s="35">
        <v>62031</v>
      </c>
      <c r="D7" s="35">
        <v>46</v>
      </c>
      <c r="E7" s="35">
        <v>18</v>
      </c>
      <c r="F7" s="35">
        <v>0</v>
      </c>
      <c r="G7" s="35">
        <v>0</v>
      </c>
      <c r="H7" s="35" t="s">
        <v>95</v>
      </c>
      <c r="I7" s="35" t="s">
        <v>96</v>
      </c>
      <c r="J7" s="35" t="s">
        <v>97</v>
      </c>
      <c r="K7" s="35" t="s">
        <v>98</v>
      </c>
      <c r="L7" s="35" t="s">
        <v>99</v>
      </c>
      <c r="M7" s="36" t="s">
        <v>100</v>
      </c>
      <c r="N7" s="36">
        <v>49.37</v>
      </c>
      <c r="O7" s="36">
        <v>0.77</v>
      </c>
      <c r="P7" s="36">
        <v>100</v>
      </c>
      <c r="Q7" s="36">
        <v>3164</v>
      </c>
      <c r="R7" s="36">
        <v>131758</v>
      </c>
      <c r="S7" s="36">
        <v>1311.53</v>
      </c>
      <c r="T7" s="36">
        <v>100.46</v>
      </c>
      <c r="U7" s="36">
        <v>1001</v>
      </c>
      <c r="V7" s="36">
        <v>1.82</v>
      </c>
      <c r="W7" s="36">
        <v>550</v>
      </c>
      <c r="X7" s="36" t="s">
        <v>100</v>
      </c>
      <c r="Y7" s="36" t="s">
        <v>100</v>
      </c>
      <c r="Z7" s="36" t="s">
        <v>100</v>
      </c>
      <c r="AA7" s="36" t="s">
        <v>100</v>
      </c>
      <c r="AB7" s="36">
        <v>100.43</v>
      </c>
      <c r="AC7" s="36" t="s">
        <v>100</v>
      </c>
      <c r="AD7" s="36" t="s">
        <v>100</v>
      </c>
      <c r="AE7" s="36" t="s">
        <v>100</v>
      </c>
      <c r="AF7" s="36" t="s">
        <v>100</v>
      </c>
      <c r="AG7" s="36">
        <v>64.459999999999994</v>
      </c>
      <c r="AH7" s="36">
        <v>85.56</v>
      </c>
      <c r="AI7" s="36" t="s">
        <v>100</v>
      </c>
      <c r="AJ7" s="36" t="s">
        <v>100</v>
      </c>
      <c r="AK7" s="36" t="s">
        <v>100</v>
      </c>
      <c r="AL7" s="36" t="s">
        <v>100</v>
      </c>
      <c r="AM7" s="36">
        <v>72.14</v>
      </c>
      <c r="AN7" s="36" t="s">
        <v>100</v>
      </c>
      <c r="AO7" s="36" t="s">
        <v>100</v>
      </c>
      <c r="AP7" s="36" t="s">
        <v>100</v>
      </c>
      <c r="AQ7" s="36" t="s">
        <v>100</v>
      </c>
      <c r="AR7" s="36">
        <v>657.36</v>
      </c>
      <c r="AS7" s="36">
        <v>200.94</v>
      </c>
      <c r="AT7" s="36" t="s">
        <v>100</v>
      </c>
      <c r="AU7" s="36" t="s">
        <v>100</v>
      </c>
      <c r="AV7" s="36" t="s">
        <v>100</v>
      </c>
      <c r="AW7" s="36" t="s">
        <v>100</v>
      </c>
      <c r="AX7" s="36">
        <v>58.35</v>
      </c>
      <c r="AY7" s="36" t="s">
        <v>100</v>
      </c>
      <c r="AZ7" s="36" t="s">
        <v>100</v>
      </c>
      <c r="BA7" s="36" t="s">
        <v>100</v>
      </c>
      <c r="BB7" s="36" t="s">
        <v>100</v>
      </c>
      <c r="BC7" s="36">
        <v>-129.62</v>
      </c>
      <c r="BD7" s="36">
        <v>160.94999999999999</v>
      </c>
      <c r="BE7" s="36" t="s">
        <v>100</v>
      </c>
      <c r="BF7" s="36" t="s">
        <v>100</v>
      </c>
      <c r="BG7" s="36" t="s">
        <v>100</v>
      </c>
      <c r="BH7" s="36" t="s">
        <v>100</v>
      </c>
      <c r="BI7" s="36">
        <v>760.05</v>
      </c>
      <c r="BJ7" s="36" t="s">
        <v>100</v>
      </c>
      <c r="BK7" s="36" t="s">
        <v>100</v>
      </c>
      <c r="BL7" s="36" t="s">
        <v>100</v>
      </c>
      <c r="BM7" s="36" t="s">
        <v>100</v>
      </c>
      <c r="BN7" s="36">
        <v>241.49</v>
      </c>
      <c r="BO7" s="36">
        <v>345.93</v>
      </c>
      <c r="BP7" s="36" t="s">
        <v>100</v>
      </c>
      <c r="BQ7" s="36" t="s">
        <v>100</v>
      </c>
      <c r="BR7" s="36" t="s">
        <v>100</v>
      </c>
      <c r="BS7" s="36" t="s">
        <v>100</v>
      </c>
      <c r="BT7" s="36">
        <v>59.29</v>
      </c>
      <c r="BU7" s="36" t="s">
        <v>100</v>
      </c>
      <c r="BV7" s="36" t="s">
        <v>100</v>
      </c>
      <c r="BW7" s="36" t="s">
        <v>100</v>
      </c>
      <c r="BX7" s="36" t="s">
        <v>100</v>
      </c>
      <c r="BY7" s="36">
        <v>65.7</v>
      </c>
      <c r="BZ7" s="36">
        <v>59.44</v>
      </c>
      <c r="CA7" s="36" t="s">
        <v>100</v>
      </c>
      <c r="CB7" s="36" t="s">
        <v>100</v>
      </c>
      <c r="CC7" s="36" t="s">
        <v>100</v>
      </c>
      <c r="CD7" s="36" t="s">
        <v>100</v>
      </c>
      <c r="CE7" s="36">
        <v>310.55</v>
      </c>
      <c r="CF7" s="36" t="s">
        <v>100</v>
      </c>
      <c r="CG7" s="36" t="s">
        <v>100</v>
      </c>
      <c r="CH7" s="36" t="s">
        <v>100</v>
      </c>
      <c r="CI7" s="36" t="s">
        <v>100</v>
      </c>
      <c r="CJ7" s="36">
        <v>247.94</v>
      </c>
      <c r="CK7" s="36">
        <v>272.79000000000002</v>
      </c>
      <c r="CL7" s="36" t="s">
        <v>100</v>
      </c>
      <c r="CM7" s="36" t="s">
        <v>100</v>
      </c>
      <c r="CN7" s="36" t="s">
        <v>100</v>
      </c>
      <c r="CO7" s="36" t="s">
        <v>100</v>
      </c>
      <c r="CP7" s="36">
        <v>33.04</v>
      </c>
      <c r="CQ7" s="36" t="s">
        <v>100</v>
      </c>
      <c r="CR7" s="36" t="s">
        <v>100</v>
      </c>
      <c r="CS7" s="36" t="s">
        <v>100</v>
      </c>
      <c r="CT7" s="36" t="s">
        <v>100</v>
      </c>
      <c r="CU7" s="36">
        <v>60.25</v>
      </c>
      <c r="CV7" s="36">
        <v>58.84</v>
      </c>
      <c r="CW7" s="36" t="s">
        <v>100</v>
      </c>
      <c r="CX7" s="36" t="s">
        <v>100</v>
      </c>
      <c r="CY7" s="36" t="s">
        <v>100</v>
      </c>
      <c r="CZ7" s="36" t="s">
        <v>100</v>
      </c>
      <c r="DA7" s="36">
        <v>100</v>
      </c>
      <c r="DB7" s="36" t="s">
        <v>100</v>
      </c>
      <c r="DC7" s="36" t="s">
        <v>100</v>
      </c>
      <c r="DD7" s="36" t="s">
        <v>100</v>
      </c>
      <c r="DE7" s="36" t="s">
        <v>100</v>
      </c>
      <c r="DF7" s="36">
        <v>95.26</v>
      </c>
      <c r="DG7" s="36">
        <v>74.349999999999994</v>
      </c>
      <c r="DH7" s="36" t="s">
        <v>100</v>
      </c>
      <c r="DI7" s="36" t="s">
        <v>100</v>
      </c>
      <c r="DJ7" s="36" t="s">
        <v>100</v>
      </c>
      <c r="DK7" s="36" t="s">
        <v>100</v>
      </c>
      <c r="DL7" s="36">
        <v>4.84</v>
      </c>
      <c r="DM7" s="36" t="s">
        <v>100</v>
      </c>
      <c r="DN7" s="36" t="s">
        <v>100</v>
      </c>
      <c r="DO7" s="36" t="s">
        <v>100</v>
      </c>
      <c r="DP7" s="36" t="s">
        <v>100</v>
      </c>
      <c r="DQ7" s="36">
        <v>29.21</v>
      </c>
      <c r="DR7" s="36">
        <v>16.91</v>
      </c>
      <c r="DS7" s="36" t="s">
        <v>100</v>
      </c>
      <c r="DT7" s="36" t="s">
        <v>100</v>
      </c>
      <c r="DU7" s="36" t="s">
        <v>100</v>
      </c>
      <c r="DV7" s="36" t="s">
        <v>100</v>
      </c>
      <c r="DW7" s="36" t="s">
        <v>100</v>
      </c>
      <c r="DX7" s="36" t="s">
        <v>100</v>
      </c>
      <c r="DY7" s="36" t="s">
        <v>100</v>
      </c>
      <c r="DZ7" s="36" t="s">
        <v>100</v>
      </c>
      <c r="EA7" s="36" t="s">
        <v>100</v>
      </c>
      <c r="EB7" s="36" t="s">
        <v>100</v>
      </c>
      <c r="EC7" s="36" t="s">
        <v>100</v>
      </c>
      <c r="ED7" s="36" t="s">
        <v>100</v>
      </c>
      <c r="EE7" s="36" t="s">
        <v>100</v>
      </c>
      <c r="EF7" s="36" t="s">
        <v>100</v>
      </c>
      <c r="EG7" s="36" t="s">
        <v>100</v>
      </c>
      <c r="EH7" s="36" t="s">
        <v>100</v>
      </c>
      <c r="EI7" s="36" t="s">
        <v>100</v>
      </c>
      <c r="EJ7" s="36" t="s">
        <v>100</v>
      </c>
      <c r="EK7" s="36" t="s">
        <v>100</v>
      </c>
      <c r="EL7" s="36" t="s">
        <v>100</v>
      </c>
      <c r="EM7" s="36" t="s">
        <v>100</v>
      </c>
      <c r="EN7" s="36" t="s">
        <v>100</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101</v>
      </c>
      <c r="C9" s="38" t="s">
        <v>102</v>
      </c>
      <c r="D9" s="38" t="s">
        <v>103</v>
      </c>
      <c r="E9" s="38" t="s">
        <v>104</v>
      </c>
      <c r="F9" s="38" t="s">
        <v>105</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1329</cp:lastModifiedBy>
  <cp:lastPrinted>2017-02-14T07:09:08Z</cp:lastPrinted>
  <dcterms:created xsi:type="dcterms:W3CDTF">2017-02-08T02:42:30Z</dcterms:created>
  <dcterms:modified xsi:type="dcterms:W3CDTF">2017-02-14T07:09:11Z</dcterms:modified>
  <cp:category/>
</cp:coreProperties>
</file>