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AD10" i="4" s="1"/>
  <c r="P6" i="5"/>
  <c r="W10" i="4" s="1"/>
  <c r="O6" i="5"/>
  <c r="N6" i="5"/>
  <c r="M6" i="5"/>
  <c r="B10" i="4" s="1"/>
  <c r="L6" i="5"/>
  <c r="W8" i="4" s="1"/>
  <c r="K6" i="5"/>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P10" i="4"/>
  <c r="I10" i="4"/>
  <c r="BB8" i="4"/>
  <c r="AT8" i="4"/>
  <c r="AL8" i="4"/>
  <c r="P8" i="4"/>
  <c r="I8" i="4"/>
  <c r="C10" i="5" l="1"/>
  <c r="D10" i="5"/>
  <c r="E10" i="5"/>
  <c r="B10" i="5"/>
</calcChain>
</file>

<file path=xl/sharedStrings.xml><?xml version="1.0" encoding="utf-8"?>
<sst xmlns="http://schemas.openxmlformats.org/spreadsheetml/2006/main" count="226" uniqueCount="109">
  <si>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</si>
  <si>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</si>
  <si>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</si>
  <si>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</si>
  <si>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</si>
  <si>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</si>
  <si>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</si>
  <si>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</si>
  <si>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</si>
  <si>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</si>
  <si>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</si>
  <si>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</si>
  <si>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</si>
  <si>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</si>
  <si>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</si>
  <si>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</si>
  <si>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</si>
  <si>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</si>
  <si>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</si>
  <si>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</si>
  <si>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</si>
  <si>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</si>
  <si>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</si>
  <si>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</si>
  <si>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</si>
  <si>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</si>
  <si>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</si>
  <si>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</si>
  <si>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</si>
  <si>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</si>
  <si>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</si>
  <si>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</si>
  <si>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</si>
  <si>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</si>
  <si>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</si>
  <si>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</si>
  <si>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</si>
  <si>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</si>
  <si>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</si>
  <si>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</si>
  <si>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</si>
  <si>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</si>
  <si>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</si>
  <si>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</si>
  <si>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</si>
  <si>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</si>
  <si>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</si>
  <si>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</si>
  <si>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</si>
  <si>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</si>
  <si>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</si>
  <si>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</si>
  <si>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</si>
  <si>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</si>
  <si>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</si>
  <si>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</si>
  <si>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</si>
  <si>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</si>
  <si>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</si>
  <si>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</si>
  <si>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</si>
  <si>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</si>
  <si>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</si>
  <si>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</si>
  <si>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</si>
  <si>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</si>
  <si>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</si>
  <si>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</si>
  <si>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</si>
  <si>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</si>
  <si>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</si>
  <si>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</si>
  <si>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</si>
  <si>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</si>
  <si>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</si>
  <si>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</si>
  <si>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</si>
  <si>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</si>
  <si>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</si>
  <si>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</si>
  <si>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</si>
  <si>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</si>
  <si>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</si>
  <si>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</si>
  <si>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</si>
  <si>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</si>
  <si>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</si>
  <si>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</si>
  <si>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</si>
  <si>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</si>
  <si>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</si>
  <si>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</si>
  <si>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</si>
  <si>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</si>
  <si>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</si>
  <si>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山形市</t>
  </si>
  <si>
    <t>法適用</t>
  </si>
  <si>
    <t>下水道事業</t>
  </si>
  <si>
    <t>特定環境保全公共下水道</t>
  </si>
  <si>
    <t>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</si>
  <si>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</si>
  <si>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</si>
  <si>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</si>
  <si>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</si>
  <si>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</si>
  <si>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</si>
  <si>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経常収支比率は100%で，損失はでていないものの、引き続き安定した経営の維持に努めていく必要がある。
　流動比率については、企業債未償還残高が大きく類似団体よりも低くなっているが、引き続き未償還残高の削減に努める必要がある。
　企業債残高対事業規模比率は、短期間で集中的に整備したことにより類似団体より高い数値で推移しているが、年々減少してきており今後も償還額が借入額を上回る見通しのため、さらに減少する見込みとなっている。
　経費回収率は類似団体平均を上回っているが、100％を下回っており、今後も水道の節水傾向の影響等による減収傾向が見込まれるため汚水処理費の削減に努める必要がある。
　汚水処理原価は類似団体に比べて低い数値ではあるが減価償却費等の汚水処理費について、今後の処理水量の動向を考慮のうえ、管の更新等を行っていく必要がある。
</t>
    <phoneticPr fontId="4"/>
  </si>
  <si>
    <t xml:space="preserve">　有形固定資産減価償却率は上昇傾向で推移しているものの、管渠老朽化率が0の為、更新の必要がなく管渠改善率についても0となっている。
</t>
    <phoneticPr fontId="4"/>
  </si>
  <si>
    <t xml:space="preserve">　今後、施設の更新時期の到来による更新費用の増大が予測されるため、より適切な施設規模や更新時期についての検討、将来的なコストの抑制など、効率的な経営に努める必要がある。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</si>
</sst>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formatCode="#,##0.00;&quot;△&quot;#,##0.00">
                  <c:v>0</c:v>
                </c:pt>
                <c:pt idx="1">
                  <c:v>0.02</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19567104"/>
        <c:axId val="119569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0.11</c:v>
                </c:pt>
                <c:pt idx="2">
                  <c:v>0.05</c:v>
                </c:pt>
                <c:pt idx="3">
                  <c:v>0.04</c:v>
                </c:pt>
                <c:pt idx="4">
                  <c:v>7.0000000000000007E-2</c:v>
                </c:pt>
              </c:numCache>
            </c:numRef>
          </c:val>
          <c:smooth val="0"/>
        </c:ser>
        <c:dLbls>
          <c:showLegendKey val="0"/>
          <c:showVal val="0"/>
          <c:showCatName val="0"/>
          <c:showSerName val="0"/>
          <c:showPercent val="0"/>
          <c:showBubbleSize val="0"/>
        </c:dLbls>
        <c:marker val="1"/>
        <c:smooth val="0"/>
        <c:axId val="119567104"/>
        <c:axId val="119569024"/>
      </c:lineChart>
      <c:dateAx>
        <c:axId val="119567104"/>
        <c:scaling>
          <c:orientation val="minMax"/>
        </c:scaling>
        <c:delete val="1"/>
        <c:axPos val="b"/>
        <c:numFmt formatCode="ge" sourceLinked="1"/>
        <c:majorTickMark val="none"/>
        <c:minorTickMark val="none"/>
        <c:tickLblPos val="none"/>
        <c:crossAx val="119569024"/>
        <c:crosses val="autoZero"/>
        <c:auto val="1"/>
        <c:lblOffset val="100"/>
        <c:baseTimeUnit val="years"/>
      </c:dateAx>
      <c:valAx>
        <c:axId val="11956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567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20362112"/>
        <c:axId val="120364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41.59</c:v>
                </c:pt>
                <c:pt idx="1">
                  <c:v>42.31</c:v>
                </c:pt>
                <c:pt idx="2">
                  <c:v>43.65</c:v>
                </c:pt>
                <c:pt idx="3">
                  <c:v>43.58</c:v>
                </c:pt>
                <c:pt idx="4">
                  <c:v>41.35</c:v>
                </c:pt>
              </c:numCache>
            </c:numRef>
          </c:val>
          <c:smooth val="0"/>
        </c:ser>
        <c:dLbls>
          <c:showLegendKey val="0"/>
          <c:showVal val="0"/>
          <c:showCatName val="0"/>
          <c:showSerName val="0"/>
          <c:showPercent val="0"/>
          <c:showBubbleSize val="0"/>
        </c:dLbls>
        <c:marker val="1"/>
        <c:smooth val="0"/>
        <c:axId val="120362112"/>
        <c:axId val="120364032"/>
      </c:lineChart>
      <c:dateAx>
        <c:axId val="120362112"/>
        <c:scaling>
          <c:orientation val="minMax"/>
        </c:scaling>
        <c:delete val="1"/>
        <c:axPos val="b"/>
        <c:numFmt formatCode="ge" sourceLinked="1"/>
        <c:majorTickMark val="none"/>
        <c:minorTickMark val="none"/>
        <c:tickLblPos val="none"/>
        <c:crossAx val="120364032"/>
        <c:crosses val="autoZero"/>
        <c:auto val="1"/>
        <c:lblOffset val="100"/>
        <c:baseTimeUnit val="years"/>
      </c:dateAx>
      <c:valAx>
        <c:axId val="120364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36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78.2</c:v>
                </c:pt>
                <c:pt idx="1">
                  <c:v>78.47</c:v>
                </c:pt>
                <c:pt idx="2">
                  <c:v>78.540000000000006</c:v>
                </c:pt>
                <c:pt idx="3">
                  <c:v>78.98</c:v>
                </c:pt>
                <c:pt idx="4">
                  <c:v>79.209999999999994</c:v>
                </c:pt>
              </c:numCache>
            </c:numRef>
          </c:val>
        </c:ser>
        <c:dLbls>
          <c:showLegendKey val="0"/>
          <c:showVal val="0"/>
          <c:showCatName val="0"/>
          <c:showSerName val="0"/>
          <c:showPercent val="0"/>
          <c:showBubbleSize val="0"/>
        </c:dLbls>
        <c:gapWidth val="150"/>
        <c:axId val="120005376"/>
        <c:axId val="120007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80.47</c:v>
                </c:pt>
                <c:pt idx="1">
                  <c:v>81.3</c:v>
                </c:pt>
                <c:pt idx="2">
                  <c:v>82.2</c:v>
                </c:pt>
                <c:pt idx="3">
                  <c:v>82.35</c:v>
                </c:pt>
                <c:pt idx="4">
                  <c:v>82.9</c:v>
                </c:pt>
              </c:numCache>
            </c:numRef>
          </c:val>
          <c:smooth val="0"/>
        </c:ser>
        <c:dLbls>
          <c:showLegendKey val="0"/>
          <c:showVal val="0"/>
          <c:showCatName val="0"/>
          <c:showSerName val="0"/>
          <c:showPercent val="0"/>
          <c:showBubbleSize val="0"/>
        </c:dLbls>
        <c:marker val="1"/>
        <c:smooth val="0"/>
        <c:axId val="120005376"/>
        <c:axId val="120007296"/>
      </c:lineChart>
      <c:dateAx>
        <c:axId val="120005376"/>
        <c:scaling>
          <c:orientation val="minMax"/>
        </c:scaling>
        <c:delete val="1"/>
        <c:axPos val="b"/>
        <c:numFmt formatCode="ge" sourceLinked="1"/>
        <c:majorTickMark val="none"/>
        <c:minorTickMark val="none"/>
        <c:tickLblPos val="none"/>
        <c:crossAx val="120007296"/>
        <c:crosses val="autoZero"/>
        <c:auto val="1"/>
        <c:lblOffset val="100"/>
        <c:baseTimeUnit val="years"/>
      </c:dateAx>
      <c:valAx>
        <c:axId val="120007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005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100</c:v>
                </c:pt>
                <c:pt idx="1">
                  <c:v>100</c:v>
                </c:pt>
                <c:pt idx="2">
                  <c:v>95.46</c:v>
                </c:pt>
                <c:pt idx="3">
                  <c:v>100</c:v>
                </c:pt>
                <c:pt idx="4">
                  <c:v>100</c:v>
                </c:pt>
              </c:numCache>
            </c:numRef>
          </c:val>
        </c:ser>
        <c:dLbls>
          <c:showLegendKey val="0"/>
          <c:showVal val="0"/>
          <c:showCatName val="0"/>
          <c:showSerName val="0"/>
          <c:showPercent val="0"/>
          <c:showBubbleSize val="0"/>
        </c:dLbls>
        <c:gapWidth val="150"/>
        <c:axId val="119591296"/>
        <c:axId val="119593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91.52</c:v>
                </c:pt>
                <c:pt idx="1">
                  <c:v>94.73</c:v>
                </c:pt>
                <c:pt idx="2">
                  <c:v>96.59</c:v>
                </c:pt>
                <c:pt idx="3">
                  <c:v>101.24</c:v>
                </c:pt>
                <c:pt idx="4">
                  <c:v>100.94</c:v>
                </c:pt>
              </c:numCache>
            </c:numRef>
          </c:val>
          <c:smooth val="0"/>
        </c:ser>
        <c:dLbls>
          <c:showLegendKey val="0"/>
          <c:showVal val="0"/>
          <c:showCatName val="0"/>
          <c:showSerName val="0"/>
          <c:showPercent val="0"/>
          <c:showBubbleSize val="0"/>
        </c:dLbls>
        <c:marker val="1"/>
        <c:smooth val="0"/>
        <c:axId val="119591296"/>
        <c:axId val="119593216"/>
      </c:lineChart>
      <c:dateAx>
        <c:axId val="119591296"/>
        <c:scaling>
          <c:orientation val="minMax"/>
        </c:scaling>
        <c:delete val="1"/>
        <c:axPos val="b"/>
        <c:numFmt formatCode="ge" sourceLinked="1"/>
        <c:majorTickMark val="none"/>
        <c:minorTickMark val="none"/>
        <c:tickLblPos val="none"/>
        <c:crossAx val="119593216"/>
        <c:crosses val="autoZero"/>
        <c:auto val="1"/>
        <c:lblOffset val="100"/>
        <c:baseTimeUnit val="years"/>
      </c:dateAx>
      <c:valAx>
        <c:axId val="11959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59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7.24</c:v>
                </c:pt>
                <c:pt idx="1">
                  <c:v>10.46</c:v>
                </c:pt>
                <c:pt idx="2">
                  <c:v>12.74</c:v>
                </c:pt>
                <c:pt idx="3">
                  <c:v>19.61</c:v>
                </c:pt>
                <c:pt idx="4">
                  <c:v>22.71</c:v>
                </c:pt>
              </c:numCache>
            </c:numRef>
          </c:val>
        </c:ser>
        <c:dLbls>
          <c:showLegendKey val="0"/>
          <c:showVal val="0"/>
          <c:showCatName val="0"/>
          <c:showSerName val="0"/>
          <c:showPercent val="0"/>
          <c:showBubbleSize val="0"/>
        </c:dLbls>
        <c:gapWidth val="150"/>
        <c:axId val="119689216"/>
        <c:axId val="119691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11.86</c:v>
                </c:pt>
                <c:pt idx="1">
                  <c:v>12.99</c:v>
                </c:pt>
                <c:pt idx="2">
                  <c:v>13.6</c:v>
                </c:pt>
                <c:pt idx="3">
                  <c:v>22.34</c:v>
                </c:pt>
                <c:pt idx="4">
                  <c:v>22.79</c:v>
                </c:pt>
              </c:numCache>
            </c:numRef>
          </c:val>
          <c:smooth val="0"/>
        </c:ser>
        <c:dLbls>
          <c:showLegendKey val="0"/>
          <c:showVal val="0"/>
          <c:showCatName val="0"/>
          <c:showSerName val="0"/>
          <c:showPercent val="0"/>
          <c:showBubbleSize val="0"/>
        </c:dLbls>
        <c:marker val="1"/>
        <c:smooth val="0"/>
        <c:axId val="119689216"/>
        <c:axId val="119691136"/>
      </c:lineChart>
      <c:dateAx>
        <c:axId val="119689216"/>
        <c:scaling>
          <c:orientation val="minMax"/>
        </c:scaling>
        <c:delete val="1"/>
        <c:axPos val="b"/>
        <c:numFmt formatCode="ge" sourceLinked="1"/>
        <c:majorTickMark val="none"/>
        <c:minorTickMark val="none"/>
        <c:tickLblPos val="none"/>
        <c:crossAx val="119691136"/>
        <c:crosses val="autoZero"/>
        <c:auto val="1"/>
        <c:lblOffset val="100"/>
        <c:baseTimeUnit val="years"/>
      </c:dateAx>
      <c:valAx>
        <c:axId val="119691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68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7068160"/>
        <c:axId val="117069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formatCode="#,##0.00;&quot;△&quot;#,##0.00;&quot;-&quot;">
                  <c:v>0.04</c:v>
                </c:pt>
              </c:numCache>
            </c:numRef>
          </c:val>
          <c:smooth val="0"/>
        </c:ser>
        <c:dLbls>
          <c:showLegendKey val="0"/>
          <c:showVal val="0"/>
          <c:showCatName val="0"/>
          <c:showSerName val="0"/>
          <c:showPercent val="0"/>
          <c:showBubbleSize val="0"/>
        </c:dLbls>
        <c:marker val="1"/>
        <c:smooth val="0"/>
        <c:axId val="117068160"/>
        <c:axId val="117069696"/>
      </c:lineChart>
      <c:dateAx>
        <c:axId val="117068160"/>
        <c:scaling>
          <c:orientation val="minMax"/>
        </c:scaling>
        <c:delete val="1"/>
        <c:axPos val="b"/>
        <c:numFmt formatCode="ge" sourceLinked="1"/>
        <c:majorTickMark val="none"/>
        <c:minorTickMark val="none"/>
        <c:tickLblPos val="none"/>
        <c:crossAx val="117069696"/>
        <c:crosses val="autoZero"/>
        <c:auto val="1"/>
        <c:lblOffset val="100"/>
        <c:baseTimeUnit val="years"/>
      </c:dateAx>
      <c:valAx>
        <c:axId val="117069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06816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0</c:v>
                </c:pt>
                <c:pt idx="1">
                  <c:v>0</c:v>
                </c:pt>
                <c:pt idx="2" formatCode="#,##0.00;&quot;△&quot;#,##0.00;&quot;-&quot;">
                  <c:v>9.86</c:v>
                </c:pt>
                <c:pt idx="3">
                  <c:v>0</c:v>
                </c:pt>
                <c:pt idx="4">
                  <c:v>0</c:v>
                </c:pt>
              </c:numCache>
            </c:numRef>
          </c:val>
        </c:ser>
        <c:dLbls>
          <c:showLegendKey val="0"/>
          <c:showVal val="0"/>
          <c:showCatName val="0"/>
          <c:showSerName val="0"/>
          <c:showPercent val="0"/>
          <c:showBubbleSize val="0"/>
        </c:dLbls>
        <c:gapWidth val="150"/>
        <c:axId val="117083136"/>
        <c:axId val="11709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243.86</c:v>
                </c:pt>
                <c:pt idx="1">
                  <c:v>236.15</c:v>
                </c:pt>
                <c:pt idx="2">
                  <c:v>232.81</c:v>
                </c:pt>
                <c:pt idx="3">
                  <c:v>184.13</c:v>
                </c:pt>
                <c:pt idx="4">
                  <c:v>101.85</c:v>
                </c:pt>
              </c:numCache>
            </c:numRef>
          </c:val>
          <c:smooth val="0"/>
        </c:ser>
        <c:dLbls>
          <c:showLegendKey val="0"/>
          <c:showVal val="0"/>
          <c:showCatName val="0"/>
          <c:showSerName val="0"/>
          <c:showPercent val="0"/>
          <c:showBubbleSize val="0"/>
        </c:dLbls>
        <c:marker val="1"/>
        <c:smooth val="0"/>
        <c:axId val="117083136"/>
        <c:axId val="117093504"/>
      </c:lineChart>
      <c:dateAx>
        <c:axId val="117083136"/>
        <c:scaling>
          <c:orientation val="minMax"/>
        </c:scaling>
        <c:delete val="1"/>
        <c:axPos val="b"/>
        <c:numFmt formatCode="ge" sourceLinked="1"/>
        <c:majorTickMark val="none"/>
        <c:minorTickMark val="none"/>
        <c:tickLblPos val="none"/>
        <c:crossAx val="117093504"/>
        <c:crosses val="autoZero"/>
        <c:auto val="1"/>
        <c:lblOffset val="100"/>
        <c:baseTimeUnit val="years"/>
      </c:dateAx>
      <c:valAx>
        <c:axId val="11709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08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9874.81</c:v>
                </c:pt>
                <c:pt idx="2">
                  <c:v>12302.08</c:v>
                </c:pt>
                <c:pt idx="3">
                  <c:v>8.24</c:v>
                </c:pt>
                <c:pt idx="4">
                  <c:v>9.91</c:v>
                </c:pt>
              </c:numCache>
            </c:numRef>
          </c:val>
        </c:ser>
        <c:dLbls>
          <c:showLegendKey val="0"/>
          <c:showVal val="0"/>
          <c:showCatName val="0"/>
          <c:showSerName val="0"/>
          <c:showPercent val="0"/>
          <c:showBubbleSize val="0"/>
        </c:dLbls>
        <c:gapWidth val="150"/>
        <c:axId val="120208000"/>
        <c:axId val="120214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341.28</c:v>
                </c:pt>
                <c:pt idx="1">
                  <c:v>243.58</c:v>
                </c:pt>
                <c:pt idx="2">
                  <c:v>290.19</c:v>
                </c:pt>
                <c:pt idx="3">
                  <c:v>63.22</c:v>
                </c:pt>
                <c:pt idx="4">
                  <c:v>49.07</c:v>
                </c:pt>
              </c:numCache>
            </c:numRef>
          </c:val>
          <c:smooth val="0"/>
        </c:ser>
        <c:dLbls>
          <c:showLegendKey val="0"/>
          <c:showVal val="0"/>
          <c:showCatName val="0"/>
          <c:showSerName val="0"/>
          <c:showPercent val="0"/>
          <c:showBubbleSize val="0"/>
        </c:dLbls>
        <c:marker val="1"/>
        <c:smooth val="0"/>
        <c:axId val="120208000"/>
        <c:axId val="120214272"/>
      </c:lineChart>
      <c:dateAx>
        <c:axId val="120208000"/>
        <c:scaling>
          <c:orientation val="minMax"/>
        </c:scaling>
        <c:delete val="1"/>
        <c:axPos val="b"/>
        <c:numFmt formatCode="ge" sourceLinked="1"/>
        <c:majorTickMark val="none"/>
        <c:minorTickMark val="none"/>
        <c:tickLblPos val="none"/>
        <c:crossAx val="120214272"/>
        <c:crosses val="autoZero"/>
        <c:auto val="1"/>
        <c:lblOffset val="100"/>
        <c:baseTimeUnit val="years"/>
      </c:dateAx>
      <c:valAx>
        <c:axId val="12021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20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3428.87</c:v>
                </c:pt>
                <c:pt idx="1">
                  <c:v>2731.42</c:v>
                </c:pt>
                <c:pt idx="2">
                  <c:v>3128.81</c:v>
                </c:pt>
                <c:pt idx="3">
                  <c:v>2721.55</c:v>
                </c:pt>
                <c:pt idx="4">
                  <c:v>2342.83</c:v>
                </c:pt>
              </c:numCache>
            </c:numRef>
          </c:val>
        </c:ser>
        <c:dLbls>
          <c:showLegendKey val="0"/>
          <c:showVal val="0"/>
          <c:showCatName val="0"/>
          <c:showSerName val="0"/>
          <c:showPercent val="0"/>
          <c:showBubbleSize val="0"/>
        </c:dLbls>
        <c:gapWidth val="150"/>
        <c:axId val="120240384"/>
        <c:axId val="120242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1764.87</c:v>
                </c:pt>
                <c:pt idx="1">
                  <c:v>1622.51</c:v>
                </c:pt>
                <c:pt idx="2">
                  <c:v>1569.13</c:v>
                </c:pt>
                <c:pt idx="3">
                  <c:v>1436</c:v>
                </c:pt>
                <c:pt idx="4">
                  <c:v>1434.89</c:v>
                </c:pt>
              </c:numCache>
            </c:numRef>
          </c:val>
          <c:smooth val="0"/>
        </c:ser>
        <c:dLbls>
          <c:showLegendKey val="0"/>
          <c:showVal val="0"/>
          <c:showCatName val="0"/>
          <c:showSerName val="0"/>
          <c:showPercent val="0"/>
          <c:showBubbleSize val="0"/>
        </c:dLbls>
        <c:marker val="1"/>
        <c:smooth val="0"/>
        <c:axId val="120240384"/>
        <c:axId val="120242560"/>
      </c:lineChart>
      <c:dateAx>
        <c:axId val="120240384"/>
        <c:scaling>
          <c:orientation val="minMax"/>
        </c:scaling>
        <c:delete val="1"/>
        <c:axPos val="b"/>
        <c:numFmt formatCode="ge" sourceLinked="1"/>
        <c:majorTickMark val="none"/>
        <c:minorTickMark val="none"/>
        <c:tickLblPos val="none"/>
        <c:crossAx val="120242560"/>
        <c:crosses val="autoZero"/>
        <c:auto val="1"/>
        <c:lblOffset val="100"/>
        <c:baseTimeUnit val="years"/>
      </c:dateAx>
      <c:valAx>
        <c:axId val="120242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24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100</c:v>
                </c:pt>
                <c:pt idx="1">
                  <c:v>100</c:v>
                </c:pt>
                <c:pt idx="2">
                  <c:v>88.55</c:v>
                </c:pt>
                <c:pt idx="3">
                  <c:v>99.67</c:v>
                </c:pt>
                <c:pt idx="4">
                  <c:v>83.97</c:v>
                </c:pt>
              </c:numCache>
            </c:numRef>
          </c:val>
        </c:ser>
        <c:dLbls>
          <c:showLegendKey val="0"/>
          <c:showVal val="0"/>
          <c:showCatName val="0"/>
          <c:showSerName val="0"/>
          <c:showPercent val="0"/>
          <c:showBubbleSize val="0"/>
        </c:dLbls>
        <c:gapWidth val="150"/>
        <c:axId val="120276864"/>
        <c:axId val="120291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60.75</c:v>
                </c:pt>
                <c:pt idx="1">
                  <c:v>62.83</c:v>
                </c:pt>
                <c:pt idx="2">
                  <c:v>64.63</c:v>
                </c:pt>
                <c:pt idx="3">
                  <c:v>66.56</c:v>
                </c:pt>
                <c:pt idx="4">
                  <c:v>66.22</c:v>
                </c:pt>
              </c:numCache>
            </c:numRef>
          </c:val>
          <c:smooth val="0"/>
        </c:ser>
        <c:dLbls>
          <c:showLegendKey val="0"/>
          <c:showVal val="0"/>
          <c:showCatName val="0"/>
          <c:showSerName val="0"/>
          <c:showPercent val="0"/>
          <c:showBubbleSize val="0"/>
        </c:dLbls>
        <c:marker val="1"/>
        <c:smooth val="0"/>
        <c:axId val="120276864"/>
        <c:axId val="120291328"/>
      </c:lineChart>
      <c:dateAx>
        <c:axId val="120276864"/>
        <c:scaling>
          <c:orientation val="minMax"/>
        </c:scaling>
        <c:delete val="1"/>
        <c:axPos val="b"/>
        <c:numFmt formatCode="ge" sourceLinked="1"/>
        <c:majorTickMark val="none"/>
        <c:minorTickMark val="none"/>
        <c:tickLblPos val="none"/>
        <c:crossAx val="120291328"/>
        <c:crosses val="autoZero"/>
        <c:auto val="1"/>
        <c:lblOffset val="100"/>
        <c:baseTimeUnit val="years"/>
      </c:dateAx>
      <c:valAx>
        <c:axId val="12029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276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184.22</c:v>
                </c:pt>
                <c:pt idx="1">
                  <c:v>185.05</c:v>
                </c:pt>
                <c:pt idx="2">
                  <c:v>208.34</c:v>
                </c:pt>
                <c:pt idx="3">
                  <c:v>184.42</c:v>
                </c:pt>
                <c:pt idx="4">
                  <c:v>219.48</c:v>
                </c:pt>
              </c:numCache>
            </c:numRef>
          </c:val>
        </c:ser>
        <c:dLbls>
          <c:showLegendKey val="0"/>
          <c:showVal val="0"/>
          <c:showCatName val="0"/>
          <c:showSerName val="0"/>
          <c:showPercent val="0"/>
          <c:showBubbleSize val="0"/>
        </c:dLbls>
        <c:gapWidth val="150"/>
        <c:axId val="120329728"/>
        <c:axId val="120331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256</c:v>
                </c:pt>
                <c:pt idx="1">
                  <c:v>250.43</c:v>
                </c:pt>
                <c:pt idx="2">
                  <c:v>245.75</c:v>
                </c:pt>
                <c:pt idx="3">
                  <c:v>244.29</c:v>
                </c:pt>
                <c:pt idx="4">
                  <c:v>246.72</c:v>
                </c:pt>
              </c:numCache>
            </c:numRef>
          </c:val>
          <c:smooth val="0"/>
        </c:ser>
        <c:dLbls>
          <c:showLegendKey val="0"/>
          <c:showVal val="0"/>
          <c:showCatName val="0"/>
          <c:showSerName val="0"/>
          <c:showPercent val="0"/>
          <c:showBubbleSize val="0"/>
        </c:dLbls>
        <c:marker val="1"/>
        <c:smooth val="0"/>
        <c:axId val="120329728"/>
        <c:axId val="120331648"/>
      </c:lineChart>
      <c:dateAx>
        <c:axId val="120329728"/>
        <c:scaling>
          <c:orientation val="minMax"/>
        </c:scaling>
        <c:delete val="1"/>
        <c:axPos val="b"/>
        <c:numFmt formatCode="ge" sourceLinked="1"/>
        <c:majorTickMark val="none"/>
        <c:minorTickMark val="none"/>
        <c:tickLblPos val="none"/>
        <c:crossAx val="120331648"/>
        <c:crosses val="autoZero"/>
        <c:auto val="1"/>
        <c:lblOffset val="100"/>
        <c:baseTimeUnit val="years"/>
      </c:dateAx>
      <c:valAx>
        <c:axId val="120331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329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【100.36】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【98.78】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【22.75】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I56"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山形市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249778</v>
      </c>
      <c r="AM8" s="64"/>
      <c r="AN8" s="64"/>
      <c r="AO8" s="64"/>
      <c r="AP8" s="64"/>
      <c r="AQ8" s="64"/>
      <c r="AR8" s="64"/>
      <c r="AS8" s="64"/>
      <c r="AT8" s="63">
        <f>データ!S6</f>
        <v>381.3</v>
      </c>
      <c r="AU8" s="63"/>
      <c r="AV8" s="63"/>
      <c r="AW8" s="63"/>
      <c r="AX8" s="63"/>
      <c r="AY8" s="63"/>
      <c r="AZ8" s="63"/>
      <c r="BA8" s="63"/>
      <c r="BB8" s="63">
        <f>データ!T6</f>
        <v>655.07000000000005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f>データ!N6</f>
        <v>12.48</v>
      </c>
      <c r="J10" s="63"/>
      <c r="K10" s="63"/>
      <c r="L10" s="63"/>
      <c r="M10" s="63"/>
      <c r="N10" s="63"/>
      <c r="O10" s="63"/>
      <c r="P10" s="63">
        <f>データ!O6</f>
        <v>10.24</v>
      </c>
      <c r="Q10" s="63"/>
      <c r="R10" s="63"/>
      <c r="S10" s="63"/>
      <c r="T10" s="63"/>
      <c r="U10" s="63"/>
      <c r="V10" s="63"/>
      <c r="W10" s="63">
        <f>データ!P6</f>
        <v>82.58</v>
      </c>
      <c r="X10" s="63"/>
      <c r="Y10" s="63"/>
      <c r="Z10" s="63"/>
      <c r="AA10" s="63"/>
      <c r="AB10" s="63"/>
      <c r="AC10" s="63"/>
      <c r="AD10" s="64">
        <f>データ!Q6</f>
        <v>3294</v>
      </c>
      <c r="AE10" s="64"/>
      <c r="AF10" s="64"/>
      <c r="AG10" s="64"/>
      <c r="AH10" s="64"/>
      <c r="AI10" s="64"/>
      <c r="AJ10" s="64"/>
      <c r="AK10" s="2"/>
      <c r="AL10" s="64">
        <f>データ!U6</f>
        <v>25502</v>
      </c>
      <c r="AM10" s="64"/>
      <c r="AN10" s="64"/>
      <c r="AO10" s="64"/>
      <c r="AP10" s="64"/>
      <c r="AQ10" s="64"/>
      <c r="AR10" s="64"/>
      <c r="AS10" s="64"/>
      <c r="AT10" s="63">
        <f>データ!V6</f>
        <v>7.34</v>
      </c>
      <c r="AU10" s="63"/>
      <c r="AV10" s="63"/>
      <c r="AW10" s="63"/>
      <c r="AX10" s="63"/>
      <c r="AY10" s="63"/>
      <c r="AZ10" s="63"/>
      <c r="BA10" s="63"/>
      <c r="BB10" s="63">
        <f>データ!W6</f>
        <v>3474.39</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106</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107</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7">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7" s="34" customFormat="1">
      <c r="A6" s="26" t="s">
        <v>94</v>
      </c>
      <c r="B6" s="31">
        <f>B7</f>
        <v>2015</v>
      </c>
      <c r="C6" s="31">
        <f t="shared" ref="C6:W6" si="3">C7</f>
        <v>62014</v>
      </c>
      <c r="D6" s="31">
        <f t="shared" si="3"/>
        <v>46</v>
      </c>
      <c r="E6" s="31">
        <f t="shared" si="3"/>
        <v>17</v>
      </c>
      <c r="F6" s="31">
        <f t="shared" si="3"/>
        <v>4</v>
      </c>
      <c r="G6" s="31">
        <f t="shared" si="3"/>
        <v>0</v>
      </c>
      <c r="H6" s="31" t="str">
        <f t="shared" si="3"/>
        <v>山形県　山形市</v>
      </c>
      <c r="I6" s="31" t="str">
        <f t="shared" si="3"/>
        <v>法適用</v>
      </c>
      <c r="J6" s="31" t="str">
        <f t="shared" si="3"/>
        <v>下水道事業</v>
      </c>
      <c r="K6" s="31" t="str">
        <f t="shared" si="3"/>
        <v>特定環境保全公共下水道</v>
      </c>
      <c r="L6" s="31" t="str">
        <f t="shared" si="3"/>
        <v>D2</v>
      </c>
      <c r="M6" s="32" t="str">
        <f t="shared" si="3"/>
        <v>-</v>
      </c>
      <c r="N6" s="32">
        <f t="shared" si="3"/>
        <v>12.48</v>
      </c>
      <c r="O6" s="32">
        <f t="shared" si="3"/>
        <v>10.24</v>
      </c>
      <c r="P6" s="32">
        <f t="shared" si="3"/>
        <v>82.58</v>
      </c>
      <c r="Q6" s="32">
        <f t="shared" si="3"/>
        <v>3294</v>
      </c>
      <c r="R6" s="32">
        <f t="shared" si="3"/>
        <v>249778</v>
      </c>
      <c r="S6" s="32">
        <f t="shared" si="3"/>
        <v>381.3</v>
      </c>
      <c r="T6" s="32">
        <f t="shared" si="3"/>
        <v>655.07000000000005</v>
      </c>
      <c r="U6" s="32">
        <f t="shared" si="3"/>
        <v>25502</v>
      </c>
      <c r="V6" s="32">
        <f t="shared" si="3"/>
        <v>7.34</v>
      </c>
      <c r="W6" s="32">
        <f t="shared" si="3"/>
        <v>3474.39</v>
      </c>
      <c r="X6" s="33">
        <f>IF(X7="",NA(),X7)</f>
        <v>100</v>
      </c>
      <c r="Y6" s="33">
        <f t="shared" ref="Y6:AG6" si="4">IF(Y7="",NA(),Y7)</f>
        <v>100</v>
      </c>
      <c r="Z6" s="33">
        <f t="shared" si="4"/>
        <v>95.46</v>
      </c>
      <c r="AA6" s="33">
        <f t="shared" si="4"/>
        <v>100</v>
      </c>
      <c r="AB6" s="33">
        <f t="shared" si="4"/>
        <v>100</v>
      </c>
      <c r="AC6" s="33">
        <f t="shared" si="4"/>
        <v>91.52</v>
      </c>
      <c r="AD6" s="33">
        <f t="shared" si="4"/>
        <v>94.73</v>
      </c>
      <c r="AE6" s="33">
        <f t="shared" si="4"/>
        <v>96.59</v>
      </c>
      <c r="AF6" s="33">
        <f t="shared" si="4"/>
        <v>101.24</v>
      </c>
      <c r="AG6" s="33">
        <f t="shared" si="4"/>
        <v>100.94</v>
      </c>
      <c r="AH6" s="32" t="str">
        <f>IF(AH7="","",IF(AH7="-","【-】","【"&amp;SUBSTITUTE(TEXT(AH7,"#,##0.00"),"-","△")&amp;"】"))</f>
        <v>【100.36】</v>
      </c>
      <c r="AI6" s="32">
        <f>IF(AI7="",NA(),AI7)</f>
        <v>0</v>
      </c>
      <c r="AJ6" s="32">
        <f t="shared" ref="AJ6:AR6" si="5">IF(AJ7="",NA(),AJ7)</f>
        <v>0</v>
      </c>
      <c r="AK6" s="33">
        <f t="shared" si="5"/>
        <v>9.86</v>
      </c>
      <c r="AL6" s="32">
        <f t="shared" si="5"/>
        <v>0</v>
      </c>
      <c r="AM6" s="32">
        <f t="shared" si="5"/>
        <v>0</v>
      </c>
      <c r="AN6" s="33">
        <f t="shared" si="5"/>
        <v>243.86</v>
      </c>
      <c r="AO6" s="33">
        <f t="shared" si="5"/>
        <v>236.15</v>
      </c>
      <c r="AP6" s="33">
        <f t="shared" si="5"/>
        <v>232.81</v>
      </c>
      <c r="AQ6" s="33">
        <f t="shared" si="5"/>
        <v>184.13</v>
      </c>
      <c r="AR6" s="33">
        <f t="shared" si="5"/>
        <v>101.85</v>
      </c>
      <c r="AS6" s="32" t="str">
        <f>IF(AS7="","",IF(AS7="-","【-】","【"&amp;SUBSTITUTE(TEXT(AS7,"#,##0.00"),"-","△")&amp;"】"))</f>
        <v>【98.78】</v>
      </c>
      <c r="AT6" s="33" t="str">
        <f>IF(AT7="",NA(),AT7)</f>
        <v>-</v>
      </c>
      <c r="AU6" s="33">
        <f t="shared" ref="AU6:BC6" si="6">IF(AU7="",NA(),AU7)</f>
        <v>9874.81</v>
      </c>
      <c r="AV6" s="33">
        <f t="shared" si="6"/>
        <v>12302.08</v>
      </c>
      <c r="AW6" s="33">
        <f t="shared" si="6"/>
        <v>8.24</v>
      </c>
      <c r="AX6" s="33">
        <f t="shared" si="6"/>
        <v>9.91</v>
      </c>
      <c r="AY6" s="33">
        <f t="shared" si="6"/>
        <v>341.28</v>
      </c>
      <c r="AZ6" s="33">
        <f t="shared" si="6"/>
        <v>243.58</v>
      </c>
      <c r="BA6" s="33">
        <f t="shared" si="6"/>
        <v>290.19</v>
      </c>
      <c r="BB6" s="33">
        <f t="shared" si="6"/>
        <v>63.22</v>
      </c>
      <c r="BC6" s="33">
        <f t="shared" si="6"/>
        <v>49.07</v>
      </c>
      <c r="BD6" s="32" t="str">
        <f>IF(BD7="","",IF(BD7="-","【-】","【"&amp;SUBSTITUTE(TEXT(BD7,"#,##0.00"),"-","△")&amp;"】"))</f>
        <v>【58.70】</v>
      </c>
      <c r="BE6" s="33">
        <f>IF(BE7="",NA(),BE7)</f>
        <v>3428.87</v>
      </c>
      <c r="BF6" s="33">
        <f t="shared" ref="BF6:BN6" si="7">IF(BF7="",NA(),BF7)</f>
        <v>2731.42</v>
      </c>
      <c r="BG6" s="33">
        <f t="shared" si="7"/>
        <v>3128.81</v>
      </c>
      <c r="BH6" s="33">
        <f t="shared" si="7"/>
        <v>2721.55</v>
      </c>
      <c r="BI6" s="33">
        <f t="shared" si="7"/>
        <v>2342.83</v>
      </c>
      <c r="BJ6" s="33">
        <f t="shared" si="7"/>
        <v>1764.87</v>
      </c>
      <c r="BK6" s="33">
        <f t="shared" si="7"/>
        <v>1622.51</v>
      </c>
      <c r="BL6" s="33">
        <f t="shared" si="7"/>
        <v>1569.13</v>
      </c>
      <c r="BM6" s="33">
        <f t="shared" si="7"/>
        <v>1436</v>
      </c>
      <c r="BN6" s="33">
        <f t="shared" si="7"/>
        <v>1434.89</v>
      </c>
      <c r="BO6" s="32" t="str">
        <f>IF(BO7="","",IF(BO7="-","【-】","【"&amp;SUBSTITUTE(TEXT(BO7,"#,##0.00"),"-","△")&amp;"】"))</f>
        <v>【1,457.06】</v>
      </c>
      <c r="BP6" s="33">
        <f>IF(BP7="",NA(),BP7)</f>
        <v>100</v>
      </c>
      <c r="BQ6" s="33">
        <f t="shared" ref="BQ6:BY6" si="8">IF(BQ7="",NA(),BQ7)</f>
        <v>100</v>
      </c>
      <c r="BR6" s="33">
        <f t="shared" si="8"/>
        <v>88.55</v>
      </c>
      <c r="BS6" s="33">
        <f t="shared" si="8"/>
        <v>99.67</v>
      </c>
      <c r="BT6" s="33">
        <f t="shared" si="8"/>
        <v>83.97</v>
      </c>
      <c r="BU6" s="33">
        <f t="shared" si="8"/>
        <v>60.75</v>
      </c>
      <c r="BV6" s="33">
        <f t="shared" si="8"/>
        <v>62.83</v>
      </c>
      <c r="BW6" s="33">
        <f t="shared" si="8"/>
        <v>64.63</v>
      </c>
      <c r="BX6" s="33">
        <f t="shared" si="8"/>
        <v>66.56</v>
      </c>
      <c r="BY6" s="33">
        <f t="shared" si="8"/>
        <v>66.22</v>
      </c>
      <c r="BZ6" s="32" t="str">
        <f>IF(BZ7="","",IF(BZ7="-","【-】","【"&amp;SUBSTITUTE(TEXT(BZ7,"#,##0.00"),"-","△")&amp;"】"))</f>
        <v>【64.73】</v>
      </c>
      <c r="CA6" s="33">
        <f>IF(CA7="",NA(),CA7)</f>
        <v>184.22</v>
      </c>
      <c r="CB6" s="33">
        <f t="shared" ref="CB6:CJ6" si="9">IF(CB7="",NA(),CB7)</f>
        <v>185.05</v>
      </c>
      <c r="CC6" s="33">
        <f t="shared" si="9"/>
        <v>208.34</v>
      </c>
      <c r="CD6" s="33">
        <f t="shared" si="9"/>
        <v>184.42</v>
      </c>
      <c r="CE6" s="33">
        <f t="shared" si="9"/>
        <v>219.48</v>
      </c>
      <c r="CF6" s="33">
        <f t="shared" si="9"/>
        <v>256</v>
      </c>
      <c r="CG6" s="33">
        <f t="shared" si="9"/>
        <v>250.43</v>
      </c>
      <c r="CH6" s="33">
        <f t="shared" si="9"/>
        <v>245.75</v>
      </c>
      <c r="CI6" s="33">
        <f t="shared" si="9"/>
        <v>244.29</v>
      </c>
      <c r="CJ6" s="33">
        <f t="shared" si="9"/>
        <v>246.72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f t="shared" si="10"/>
        <v>41.59</v>
      </c>
      <c r="CR6" s="33">
        <f t="shared" si="10"/>
        <v>42.31</v>
      </c>
      <c r="CS6" s="33">
        <f t="shared" si="10"/>
        <v>43.65</v>
      </c>
      <c r="CT6" s="33">
        <f t="shared" si="10"/>
        <v>43.58</v>
      </c>
      <c r="CU6" s="33">
        <f t="shared" si="10"/>
        <v>41.35</v>
      </c>
      <c r="CV6" s="32" t="str">
        <f>IF(CV7="","",IF(CV7="-","【-】","【"&amp;SUBSTITUTE(TEXT(CV7,"#,##0.00"),"-","△")&amp;"】"))</f>
        <v>【40.31】</v>
      </c>
      <c r="CW6" s="33">
        <f>IF(CW7="",NA(),CW7)</f>
        <v>78.2</v>
      </c>
      <c r="CX6" s="33">
        <f t="shared" ref="CX6:DF6" si="11">IF(CX7="",NA(),CX7)</f>
        <v>78.47</v>
      </c>
      <c r="CY6" s="33">
        <f t="shared" si="11"/>
        <v>78.540000000000006</v>
      </c>
      <c r="CZ6" s="33">
        <f t="shared" si="11"/>
        <v>78.98</v>
      </c>
      <c r="DA6" s="33">
        <f t="shared" si="11"/>
        <v>79.209999999999994</v>
      </c>
      <c r="DB6" s="33">
        <f t="shared" si="11"/>
        <v>80.47</v>
      </c>
      <c r="DC6" s="33">
        <f t="shared" si="11"/>
        <v>81.3</v>
      </c>
      <c r="DD6" s="33">
        <f t="shared" si="11"/>
        <v>82.2</v>
      </c>
      <c r="DE6" s="33">
        <f t="shared" si="11"/>
        <v>82.35</v>
      </c>
      <c r="DF6" s="33">
        <f t="shared" si="11"/>
        <v>82.9</v>
      </c>
      <c r="DG6" s="32" t="str">
        <f>IF(DG7="","",IF(DG7="-","【-】","【"&amp;SUBSTITUTE(TEXT(DG7,"#,##0.00"),"-","△")&amp;"】"))</f>
        <v>【81.28】</v>
      </c>
      <c r="DH6" s="33">
        <f>IF(DH7="",NA(),DH7)</f>
        <v>7.24</v>
      </c>
      <c r="DI6" s="33">
        <f t="shared" ref="DI6:DQ6" si="12">IF(DI7="",NA(),DI7)</f>
        <v>10.46</v>
      </c>
      <c r="DJ6" s="33">
        <f t="shared" si="12"/>
        <v>12.74</v>
      </c>
      <c r="DK6" s="33">
        <f t="shared" si="12"/>
        <v>19.61</v>
      </c>
      <c r="DL6" s="33">
        <f t="shared" si="12"/>
        <v>22.71</v>
      </c>
      <c r="DM6" s="33">
        <f t="shared" si="12"/>
        <v>11.86</v>
      </c>
      <c r="DN6" s="33">
        <f t="shared" si="12"/>
        <v>12.99</v>
      </c>
      <c r="DO6" s="33">
        <f t="shared" si="12"/>
        <v>13.6</v>
      </c>
      <c r="DP6" s="33">
        <f t="shared" si="12"/>
        <v>22.34</v>
      </c>
      <c r="DQ6" s="33">
        <f t="shared" si="12"/>
        <v>22.79</v>
      </c>
      <c r="DR6" s="32" t="str">
        <f>IF(DR7="","",IF(DR7="-","【-】","【"&amp;SUBSTITUTE(TEXT(DR7,"#,##0.00"),"-","△")&amp;"】"))</f>
        <v>【22.75】</v>
      </c>
      <c r="DS6" s="32">
        <f>IF(DS7="",NA(),DS7)</f>
        <v>0</v>
      </c>
      <c r="DT6" s="32">
        <f t="shared" ref="DT6:EB6" si="13">IF(DT7="",NA(),DT7)</f>
        <v>0</v>
      </c>
      <c r="DU6" s="32">
        <f t="shared" si="13"/>
        <v>0</v>
      </c>
      <c r="DV6" s="32">
        <f t="shared" si="13"/>
        <v>0</v>
      </c>
      <c r="DW6" s="32">
        <f t="shared" si="13"/>
        <v>0</v>
      </c>
      <c r="DX6" s="32">
        <f t="shared" si="13"/>
        <v>0</v>
      </c>
      <c r="DY6" s="32">
        <f t="shared" si="13"/>
        <v>0</v>
      </c>
      <c r="DZ6" s="32">
        <f t="shared" si="13"/>
        <v>0</v>
      </c>
      <c r="EA6" s="32">
        <f t="shared" si="13"/>
        <v>0</v>
      </c>
      <c r="EB6" s="33">
        <f t="shared" si="13"/>
        <v>0.04</v>
      </c>
      <c r="EC6" s="32" t="str">
        <f>IF(EC7="","",IF(EC7="-","【-】","【"&amp;SUBSTITUTE(TEXT(EC7,"#,##0.00"),"-","△")&amp;"】"))</f>
        <v>【0.03】</v>
      </c>
      <c r="ED6" s="32">
        <f>IF(ED7="",NA(),ED7)</f>
        <v>0</v>
      </c>
      <c r="EE6" s="33">
        <f t="shared" ref="EE6:EM6" si="14">IF(EE7="",NA(),EE7)</f>
        <v>0.02</v>
      </c>
      <c r="EF6" s="32">
        <f t="shared" si="14"/>
        <v>0</v>
      </c>
      <c r="EG6" s="32">
        <f t="shared" si="14"/>
        <v>0</v>
      </c>
      <c r="EH6" s="32">
        <f t="shared" si="14"/>
        <v>0</v>
      </c>
      <c r="EI6" s="33">
        <f t="shared" si="14"/>
        <v>0.1</v>
      </c>
      <c r="EJ6" s="33">
        <f t="shared" si="14"/>
        <v>0.11</v>
      </c>
      <c r="EK6" s="33">
        <f t="shared" si="14"/>
        <v>0.05</v>
      </c>
      <c r="EL6" s="33">
        <f t="shared" si="14"/>
        <v>0.04</v>
      </c>
      <c r="EM6" s="33">
        <f t="shared" si="14"/>
        <v>7.0000000000000007E-2</v>
      </c>
      <c r="EN6" s="32" t="str">
        <f>IF(EN7="","",IF(EN7="-","【-】","【"&amp;SUBSTITUTE(TEXT(EN7,"#,##0.00"),"-","△")&amp;"】"))</f>
        <v>【0.10】</v>
      </c>
    </row>
    <row r="7" spans="1:147" s="34" customFormat="1">
      <c r="A7" s="26"/>
      <c r="B7" s="35">
        <v>2015</v>
      </c>
      <c r="C7" s="35">
        <v>62014</v>
      </c>
      <c r="D7" s="35">
        <v>46</v>
      </c>
      <c r="E7" s="35">
        <v>17</v>
      </c>
      <c r="F7" s="35">
        <v>4</v>
      </c>
      <c r="G7" s="35">
        <v>0</v>
      </c>
      <c r="H7" s="35" t="s">
        <v>95</v>
      </c>
      <c r="I7" s="35" t="s">
        <v>96</v>
      </c>
      <c r="J7" s="35" t="s">
        <v>97</v>
      </c>
      <c r="K7" s="35" t="s">
        <v>98</v>
      </c>
      <c r="L7" s="35" t="s">
        <v>99</v>
      </c>
      <c r="M7" s="36" t="s">
        <v>100</v>
      </c>
      <c r="N7" s="36">
        <v>12.48</v>
      </c>
      <c r="O7" s="36">
        <v>10.24</v>
      </c>
      <c r="P7" s="36">
        <v>82.58</v>
      </c>
      <c r="Q7" s="36">
        <v>3294</v>
      </c>
      <c r="R7" s="36">
        <v>249778</v>
      </c>
      <c r="S7" s="36">
        <v>381.3</v>
      </c>
      <c r="T7" s="36">
        <v>655.07000000000005</v>
      </c>
      <c r="U7" s="36">
        <v>25502</v>
      </c>
      <c r="V7" s="36">
        <v>7.34</v>
      </c>
      <c r="W7" s="36">
        <v>3474.39</v>
      </c>
      <c r="X7" s="36">
        <v>100</v>
      </c>
      <c r="Y7" s="36">
        <v>100</v>
      </c>
      <c r="Z7" s="36">
        <v>95.46</v>
      </c>
      <c r="AA7" s="36">
        <v>100</v>
      </c>
      <c r="AB7" s="36">
        <v>100</v>
      </c>
      <c r="AC7" s="36">
        <v>91.52</v>
      </c>
      <c r="AD7" s="36">
        <v>94.73</v>
      </c>
      <c r="AE7" s="36">
        <v>96.59</v>
      </c>
      <c r="AF7" s="36">
        <v>101.24</v>
      </c>
      <c r="AG7" s="36">
        <v>100.94</v>
      </c>
      <c r="AH7" s="36">
        <v>100.36</v>
      </c>
      <c r="AI7" s="36">
        <v>0</v>
      </c>
      <c r="AJ7" s="36">
        <v>0</v>
      </c>
      <c r="AK7" s="36">
        <v>9.86</v>
      </c>
      <c r="AL7" s="36">
        <v>0</v>
      </c>
      <c r="AM7" s="36">
        <v>0</v>
      </c>
      <c r="AN7" s="36">
        <v>243.86</v>
      </c>
      <c r="AO7" s="36">
        <v>236.15</v>
      </c>
      <c r="AP7" s="36">
        <v>232.81</v>
      </c>
      <c r="AQ7" s="36">
        <v>184.13</v>
      </c>
      <c r="AR7" s="36">
        <v>101.85</v>
      </c>
      <c r="AS7" s="36">
        <v>98.78</v>
      </c>
      <c r="AT7" s="36" t="s">
        <v>100</v>
      </c>
      <c r="AU7" s="36">
        <v>9874.81</v>
      </c>
      <c r="AV7" s="36">
        <v>12302.08</v>
      </c>
      <c r="AW7" s="36">
        <v>8.24</v>
      </c>
      <c r="AX7" s="36">
        <v>9.91</v>
      </c>
      <c r="AY7" s="36">
        <v>341.28</v>
      </c>
      <c r="AZ7" s="36">
        <v>243.58</v>
      </c>
      <c r="BA7" s="36">
        <v>290.19</v>
      </c>
      <c r="BB7" s="36">
        <v>63.22</v>
      </c>
      <c r="BC7" s="36">
        <v>49.07</v>
      </c>
      <c r="BD7" s="36">
        <v>58.7</v>
      </c>
      <c r="BE7" s="36">
        <v>3428.87</v>
      </c>
      <c r="BF7" s="36">
        <v>2731.42</v>
      </c>
      <c r="BG7" s="36">
        <v>3128.81</v>
      </c>
      <c r="BH7" s="36">
        <v>2721.55</v>
      </c>
      <c r="BI7" s="36">
        <v>2342.83</v>
      </c>
      <c r="BJ7" s="36">
        <v>1764.87</v>
      </c>
      <c r="BK7" s="36">
        <v>1622.51</v>
      </c>
      <c r="BL7" s="36">
        <v>1569.13</v>
      </c>
      <c r="BM7" s="36">
        <v>1436</v>
      </c>
      <c r="BN7" s="36">
        <v>1434.89</v>
      </c>
      <c r="BO7" s="36">
        <v>1457.06</v>
      </c>
      <c r="BP7" s="36">
        <v>100</v>
      </c>
      <c r="BQ7" s="36">
        <v>100</v>
      </c>
      <c r="BR7" s="36">
        <v>88.55</v>
      </c>
      <c r="BS7" s="36">
        <v>99.67</v>
      </c>
      <c r="BT7" s="36">
        <v>83.97</v>
      </c>
      <c r="BU7" s="36">
        <v>60.75</v>
      </c>
      <c r="BV7" s="36">
        <v>62.83</v>
      </c>
      <c r="BW7" s="36">
        <v>64.63</v>
      </c>
      <c r="BX7" s="36">
        <v>66.56</v>
      </c>
      <c r="BY7" s="36">
        <v>66.22</v>
      </c>
      <c r="BZ7" s="36">
        <v>64.73</v>
      </c>
      <c r="CA7" s="36">
        <v>184.22</v>
      </c>
      <c r="CB7" s="36">
        <v>185.05</v>
      </c>
      <c r="CC7" s="36">
        <v>208.34</v>
      </c>
      <c r="CD7" s="36">
        <v>184.42</v>
      </c>
      <c r="CE7" s="36">
        <v>219.48</v>
      </c>
      <c r="CF7" s="36">
        <v>256</v>
      </c>
      <c r="CG7" s="36">
        <v>250.43</v>
      </c>
      <c r="CH7" s="36">
        <v>245.75</v>
      </c>
      <c r="CI7" s="36">
        <v>244.29</v>
      </c>
      <c r="CJ7" s="36">
        <v>246.72</v>
      </c>
      <c r="CK7" s="36">
        <v>250.25</v>
      </c>
      <c r="CL7" s="36" t="s">
        <v>100</v>
      </c>
      <c r="CM7" s="36" t="s">
        <v>100</v>
      </c>
      <c r="CN7" s="36" t="s">
        <v>100</v>
      </c>
      <c r="CO7" s="36" t="s">
        <v>100</v>
      </c>
      <c r="CP7" s="36" t="s">
        <v>100</v>
      </c>
      <c r="CQ7" s="36">
        <v>41.59</v>
      </c>
      <c r="CR7" s="36">
        <v>42.31</v>
      </c>
      <c r="CS7" s="36">
        <v>43.65</v>
      </c>
      <c r="CT7" s="36">
        <v>43.58</v>
      </c>
      <c r="CU7" s="36">
        <v>41.35</v>
      </c>
      <c r="CV7" s="36">
        <v>40.31</v>
      </c>
      <c r="CW7" s="36">
        <v>78.2</v>
      </c>
      <c r="CX7" s="36">
        <v>78.47</v>
      </c>
      <c r="CY7" s="36">
        <v>78.540000000000006</v>
      </c>
      <c r="CZ7" s="36">
        <v>78.98</v>
      </c>
      <c r="DA7" s="36">
        <v>79.209999999999994</v>
      </c>
      <c r="DB7" s="36">
        <v>80.47</v>
      </c>
      <c r="DC7" s="36">
        <v>81.3</v>
      </c>
      <c r="DD7" s="36">
        <v>82.2</v>
      </c>
      <c r="DE7" s="36">
        <v>82.35</v>
      </c>
      <c r="DF7" s="36">
        <v>82.9</v>
      </c>
      <c r="DG7" s="36">
        <v>81.28</v>
      </c>
      <c r="DH7" s="36">
        <v>7.24</v>
      </c>
      <c r="DI7" s="36">
        <v>10.46</v>
      </c>
      <c r="DJ7" s="36">
        <v>12.74</v>
      </c>
      <c r="DK7" s="36">
        <v>19.61</v>
      </c>
      <c r="DL7" s="36">
        <v>22.71</v>
      </c>
      <c r="DM7" s="36">
        <v>11.86</v>
      </c>
      <c r="DN7" s="36">
        <v>12.99</v>
      </c>
      <c r="DO7" s="36">
        <v>13.6</v>
      </c>
      <c r="DP7" s="36">
        <v>22.34</v>
      </c>
      <c r="DQ7" s="36">
        <v>22.79</v>
      </c>
      <c r="DR7" s="36">
        <v>22.75</v>
      </c>
      <c r="DS7" s="36">
        <v>0</v>
      </c>
      <c r="DT7" s="36">
        <v>0</v>
      </c>
      <c r="DU7" s="36">
        <v>0</v>
      </c>
      <c r="DV7" s="36">
        <v>0</v>
      </c>
      <c r="DW7" s="36">
        <v>0</v>
      </c>
      <c r="DX7" s="36">
        <v>0</v>
      </c>
      <c r="DY7" s="36">
        <v>0</v>
      </c>
      <c r="DZ7" s="36">
        <v>0</v>
      </c>
      <c r="EA7" s="36">
        <v>0</v>
      </c>
      <c r="EB7" s="36">
        <v>0.04</v>
      </c>
      <c r="EC7" s="36">
        <v>0.03</v>
      </c>
      <c r="ED7" s="36">
        <v>0</v>
      </c>
      <c r="EE7" s="36">
        <v>0.02</v>
      </c>
      <c r="EF7" s="36">
        <v>0</v>
      </c>
      <c r="EG7" s="36">
        <v>0</v>
      </c>
      <c r="EH7" s="36">
        <v>0</v>
      </c>
      <c r="EI7" s="36">
        <v>0.1</v>
      </c>
      <c r="EJ7" s="36">
        <v>0.11</v>
      </c>
      <c r="EK7" s="36">
        <v>0.05</v>
      </c>
      <c r="EL7" s="36">
        <v>0.04</v>
      </c>
      <c r="EM7" s="36">
        <v>7.0000000000000007E-2</v>
      </c>
      <c r="EN7" s="36">
        <v>0.1</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101</v>
      </c>
      <c r="C9" s="38" t="s">
        <v>102</v>
      </c>
      <c r="D9" s="38" t="s">
        <v>103</v>
      </c>
      <c r="E9" s="38" t="s">
        <v>104</v>
      </c>
      <c r="F9" s="38" t="s">
        <v>105</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FJ-USER</cp:lastModifiedBy>
  <dcterms:created xsi:type="dcterms:W3CDTF">2017-02-08T02:38:26Z</dcterms:created>
  <dcterms:modified xsi:type="dcterms:W3CDTF">2017-02-14T04:56:29Z</dcterms:modified>
</cp:coreProperties>
</file>