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O6" i="5"/>
  <c r="P10" i="4" s="1"/>
  <c r="N6" i="5"/>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W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<sst xmlns="http://schemas.openxmlformats.org/spreadsheetml/2006/main" count="232" uniqueCount="111">
  <si>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</si>
  <si>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</si>
  <si>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</si>
  <si>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</si>
  <si>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</si>
  <si>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</si>
  <si>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</si>
  <si>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</si>
  <si>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</si>
  <si>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</si>
  <si>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</si>
  <si>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</si>
  <si>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</si>
  <si>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</si>
  <si>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</si>
  <si>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</si>
  <si>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</si>
  <si>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</si>
  <si>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</si>
  <si>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</si>
  <si>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</si>
  <si>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</si>
  <si>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</si>
  <si>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</si>
  <si>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</si>
  <si>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</si>
  <si>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</si>
  <si>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</si>
  <si>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</si>
  <si>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</si>
  <si>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</si>
  <si>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</si>
  <si>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</si>
  <si>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</si>
  <si>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</si>
  <si>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</si>
  <si>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</si>
  <si>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</si>
  <si>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</si>
  <si>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</si>
  <si>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</si>
  <si>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</si>
  <si>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</si>
  <si>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</si>
  <si>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</si>
  <si>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</si>
  <si>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</si>
  <si>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</si>
  <si>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</si>
  <si>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</si>
  <si>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</si>
  <si>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</si>
  <si>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</si>
  <si>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</si>
  <si>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</si>
  <si>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</si>
  <si>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</si>
  <si>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</si>
  <si>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</si>
  <si>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</si>
  <si>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</si>
  <si>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</si>
  <si>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</si>
  <si>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</si>
  <si>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</si>
  <si>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</si>
  <si>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</si>
  <si>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</si>
  <si>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</si>
  <si>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</si>
  <si>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</si>
  <si>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</si>
  <si>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</si>
  <si>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</si>
  <si>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</si>
  <si>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</si>
  <si>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</si>
  <si>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</si>
  <si>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</si>
  <si>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</si>
  <si>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</si>
  <si>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</si>
  <si>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</si>
  <si>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</si>
  <si>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</si>
  <si>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</si>
  <si>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</si>
  <si>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</si>
  <si>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</si>
  <si>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</si>
  <si>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</si>
  <si>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</si>
  <si>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</si>
  <si>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</si>
  <si>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</si>
  <si>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</si>
  <si>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高畠町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</si>
  <si>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</si>
  <si>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</si>
  <si>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</si>
  <si>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</si>
  <si>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</si>
  <si>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</si>
  <si>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</si>
  <si>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</si>
  <si>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</si>
  <si>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</si>
  <si>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</si>
  <si>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当町が設置した町管理浄化槽で最も古いのが平成14年のもので、設置から10年以上が経過している。今後は老朽化による浄化槽本体の破損や故障がさらに増えてくると予想される。</t>
    <rPh sb="1" eb="3">
      <t>トウチョウ</t>
    </rPh>
    <rPh sb="4" eb="6">
      <t>セッチ</t>
    </rPh>
    <rPh sb="8" eb="9">
      <t>マチ</t>
    </rPh>
    <rPh sb="9" eb="11">
      <t>カンリ</t>
    </rPh>
    <rPh sb="11" eb="14">
      <t>ジョウカソウ</t>
    </rPh>
    <rPh sb="15" eb="16">
      <t>モット</t>
    </rPh>
    <rPh sb="17" eb="18">
      <t>フル</t>
    </rPh>
    <rPh sb="21" eb="23">
      <t>ヘイセイ</t>
    </rPh>
    <rPh sb="25" eb="26">
      <t>ネン</t>
    </rPh>
    <rPh sb="31" eb="33">
      <t>セッチ</t>
    </rPh>
    <rPh sb="37" eb="40">
      <t>ネンイジョウ</t>
    </rPh>
    <rPh sb="41" eb="43">
      <t>ケイカ</t>
    </rPh>
    <rPh sb="48" eb="50">
      <t>コンゴ</t>
    </rPh>
    <rPh sb="51" eb="54">
      <t>ロウキュウカ</t>
    </rPh>
    <rPh sb="57" eb="60">
      <t>ジョウカソウ</t>
    </rPh>
    <rPh sb="60" eb="62">
      <t>ホンタイ</t>
    </rPh>
    <rPh sb="63" eb="65">
      <t>ハソン</t>
    </rPh>
    <rPh sb="66" eb="68">
      <t>コショウ</t>
    </rPh>
    <rPh sb="72" eb="73">
      <t>フ</t>
    </rPh>
    <rPh sb="78" eb="80">
      <t>ヨソウ</t>
    </rPh>
    <phoneticPr fontId="4"/>
  </si>
  <si>
    <t>　浄化槽整備区域内における町整備型浄化槽使用者はまだ少なく、今後も使用者は増えると予想される。このため、使用料は増収となるが、同時に整備財源として借り入れる企業債の残高も多くなっていく。
　また、浄化槽の増加に伴い維持管理費も増加していき、老朽化による破損や故障も増えていくことから、このままだと経営状況が悪化していくことが考えられる。浄化槽の普及を図りつつ、効率的・計画的な維持管理も行う必要がある。</t>
    <rPh sb="1" eb="4">
      <t>ジョウカソウ</t>
    </rPh>
    <rPh sb="4" eb="6">
      <t>セイビ</t>
    </rPh>
    <rPh sb="6" eb="9">
      <t>クイキナイ</t>
    </rPh>
    <rPh sb="13" eb="14">
      <t>マチ</t>
    </rPh>
    <rPh sb="14" eb="17">
      <t>セイビガタ</t>
    </rPh>
    <rPh sb="17" eb="20">
      <t>ジョウカソウ</t>
    </rPh>
    <rPh sb="20" eb="22">
      <t>シヨウ</t>
    </rPh>
    <rPh sb="22" eb="23">
      <t>シャ</t>
    </rPh>
    <rPh sb="26" eb="27">
      <t>スク</t>
    </rPh>
    <rPh sb="30" eb="32">
      <t>コンゴ</t>
    </rPh>
    <rPh sb="33" eb="36">
      <t>シヨウシャ</t>
    </rPh>
    <rPh sb="37" eb="38">
      <t>フ</t>
    </rPh>
    <rPh sb="41" eb="43">
      <t>ヨソウ</t>
    </rPh>
    <rPh sb="52" eb="55">
      <t>シヨウリョウ</t>
    </rPh>
    <rPh sb="56" eb="58">
      <t>ゾウシュウ</t>
    </rPh>
    <rPh sb="63" eb="65">
      <t>ドウジ</t>
    </rPh>
    <rPh sb="66" eb="68">
      <t>セイビ</t>
    </rPh>
    <rPh sb="68" eb="70">
      <t>ザイゲン</t>
    </rPh>
    <rPh sb="73" eb="74">
      <t>カ</t>
    </rPh>
    <rPh sb="75" eb="76">
      <t>イ</t>
    </rPh>
    <rPh sb="78" eb="80">
      <t>キギョウ</t>
    </rPh>
    <rPh sb="80" eb="81">
      <t>サイ</t>
    </rPh>
    <rPh sb="82" eb="84">
      <t>ザンダカ</t>
    </rPh>
    <rPh sb="85" eb="86">
      <t>オオ</t>
    </rPh>
    <rPh sb="98" eb="101">
      <t>ジョウカソウ</t>
    </rPh>
    <rPh sb="102" eb="104">
      <t>ゾウカ</t>
    </rPh>
    <rPh sb="105" eb="106">
      <t>トモナ</t>
    </rPh>
    <rPh sb="107" eb="109">
      <t>イジ</t>
    </rPh>
    <rPh sb="109" eb="111">
      <t>カンリ</t>
    </rPh>
    <rPh sb="111" eb="112">
      <t>ヒ</t>
    </rPh>
    <rPh sb="113" eb="115">
      <t>ゾウカ</t>
    </rPh>
    <rPh sb="120" eb="123">
      <t>ロウキュウカ</t>
    </rPh>
    <rPh sb="126" eb="128">
      <t>ハソン</t>
    </rPh>
    <rPh sb="129" eb="131">
      <t>コショウ</t>
    </rPh>
    <rPh sb="132" eb="133">
      <t>フ</t>
    </rPh>
    <rPh sb="148" eb="150">
      <t>ケイエイ</t>
    </rPh>
    <rPh sb="150" eb="152">
      <t>ジョウキョウ</t>
    </rPh>
    <rPh sb="153" eb="155">
      <t>アッカ</t>
    </rPh>
    <rPh sb="162" eb="163">
      <t>カンガ</t>
    </rPh>
    <rPh sb="168" eb="171">
      <t>ジョウカソウ</t>
    </rPh>
    <rPh sb="172" eb="174">
      <t>フキュウ</t>
    </rPh>
    <rPh sb="175" eb="176">
      <t>ハカ</t>
    </rPh>
    <rPh sb="180" eb="183">
      <t>コウリツテキ</t>
    </rPh>
    <rPh sb="184" eb="187">
      <t>ケイカクテキ</t>
    </rPh>
    <rPh sb="188" eb="190">
      <t>イジ</t>
    </rPh>
    <rPh sb="190" eb="192">
      <t>カンリ</t>
    </rPh>
    <rPh sb="193" eb="194">
      <t>オコナ</t>
    </rPh>
    <rPh sb="195" eb="197">
      <t>ヒツヨウ</t>
    </rPh>
    <phoneticPr fontId="4"/>
  </si>
  <si>
    <t>　経費回収率や汚水処理原価は、ここ数年全国平均値と同じくらいのレベルにまで改善している。この理由として、人件費の抑制などがあげられる。
　一方で、収益的収支比率はわずかではあるが悪化の傾向にある。企業債償還金の増加が主な要因で、償還のピークを迎える平成40年前後まではこの傾向が続くものと考えられる。</t>
    <rPh sb="1" eb="3">
      <t>ケイヒ</t>
    </rPh>
    <rPh sb="3" eb="5">
      <t>カイシュウ</t>
    </rPh>
    <rPh sb="5" eb="6">
      <t>リツ</t>
    </rPh>
    <rPh sb="7" eb="9">
      <t>オスイ</t>
    </rPh>
    <rPh sb="9" eb="11">
      <t>ショリ</t>
    </rPh>
    <rPh sb="11" eb="13">
      <t>ゲンカ</t>
    </rPh>
    <rPh sb="17" eb="19">
      <t>スウネン</t>
    </rPh>
    <rPh sb="19" eb="21">
      <t>ゼンコク</t>
    </rPh>
    <rPh sb="21" eb="24">
      <t>ヘイキンチ</t>
    </rPh>
    <rPh sb="25" eb="26">
      <t>オナ</t>
    </rPh>
    <rPh sb="37" eb="39">
      <t>カイゼン</t>
    </rPh>
    <rPh sb="46" eb="48">
      <t>リユウ</t>
    </rPh>
    <rPh sb="52" eb="55">
      <t>ジンケンヒ</t>
    </rPh>
    <rPh sb="56" eb="58">
      <t>ヨクセイ</t>
    </rPh>
    <rPh sb="69" eb="71">
      <t>イッポウ</t>
    </rPh>
    <rPh sb="73" eb="76">
      <t>シュウエキテキ</t>
    </rPh>
    <rPh sb="76" eb="78">
      <t>シュウシ</t>
    </rPh>
    <rPh sb="78" eb="80">
      <t>ヒリツ</t>
    </rPh>
    <rPh sb="89" eb="91">
      <t>アッカ</t>
    </rPh>
    <rPh sb="92" eb="94">
      <t>ケイコウ</t>
    </rPh>
    <rPh sb="98" eb="100">
      <t>キギョウ</t>
    </rPh>
    <rPh sb="100" eb="101">
      <t>サイ</t>
    </rPh>
    <rPh sb="101" eb="104">
      <t>ショウカンキン</t>
    </rPh>
    <rPh sb="105" eb="107">
      <t>ゾウカ</t>
    </rPh>
    <rPh sb="108" eb="109">
      <t>オモ</t>
    </rPh>
    <rPh sb="110" eb="112">
      <t>ヨウイン</t>
    </rPh>
    <rPh sb="114" eb="116">
      <t>ショウカン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</si>
</sst>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6997760"/>
        <c:axId val="7699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76997760"/>
        <c:axId val="76999680"/>
      </c:lineChart>
      <c:dateAx>
        <c:axId val="76997760"/>
        <c:scaling>
          <c:orientation val="minMax"/>
        </c:scaling>
        <c:delete val="1"/>
        <c:axPos val="b"/>
        <c:numFmt formatCode="ge" sourceLinked="1"/>
        <c:majorTickMark val="none"/>
        <c:minorTickMark val="none"/>
        <c:tickLblPos val="none"/>
        <c:crossAx val="76999680"/>
        <c:crosses val="autoZero"/>
        <c:auto val="1"/>
        <c:lblOffset val="100"/>
        <c:baseTimeUnit val="years"/>
      </c:dateAx>
      <c:valAx>
        <c:axId val="7699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9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77862400"/>
        <c:axId val="7786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77862400"/>
        <c:axId val="77864320"/>
      </c:lineChart>
      <c:dateAx>
        <c:axId val="77862400"/>
        <c:scaling>
          <c:orientation val="minMax"/>
        </c:scaling>
        <c:delete val="1"/>
        <c:axPos val="b"/>
        <c:numFmt formatCode="ge" sourceLinked="1"/>
        <c:majorTickMark val="none"/>
        <c:minorTickMark val="none"/>
        <c:tickLblPos val="none"/>
        <c:crossAx val="77864320"/>
        <c:crosses val="autoZero"/>
        <c:auto val="1"/>
        <c:lblOffset val="100"/>
        <c:baseTimeUnit val="years"/>
      </c:dateAx>
      <c:valAx>
        <c:axId val="7786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6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77919360"/>
        <c:axId val="7792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77919360"/>
        <c:axId val="77921280"/>
      </c:lineChart>
      <c:dateAx>
        <c:axId val="77919360"/>
        <c:scaling>
          <c:orientation val="minMax"/>
        </c:scaling>
        <c:delete val="1"/>
        <c:axPos val="b"/>
        <c:numFmt formatCode="ge" sourceLinked="1"/>
        <c:majorTickMark val="none"/>
        <c:minorTickMark val="none"/>
        <c:tickLblPos val="none"/>
        <c:crossAx val="77921280"/>
        <c:crosses val="autoZero"/>
        <c:auto val="1"/>
        <c:lblOffset val="100"/>
        <c:baseTimeUnit val="years"/>
      </c:dateAx>
      <c:valAx>
        <c:axId val="7792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91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97.35</c:v>
                </c:pt>
                <c:pt idx="1">
                  <c:v>96.7</c:v>
                </c:pt>
                <c:pt idx="2">
                  <c:v>95.61</c:v>
                </c:pt>
                <c:pt idx="3">
                  <c:v>95.39</c:v>
                </c:pt>
                <c:pt idx="4">
                  <c:v>94.86</c:v>
                </c:pt>
              </c:numCache>
            </c:numRef>
          </c:val>
        </c:ser>
        <c:dLbls>
          <c:showLegendKey val="0"/>
          <c:showVal val="0"/>
          <c:showCatName val="0"/>
          <c:showSerName val="0"/>
          <c:showPercent val="0"/>
          <c:showBubbleSize val="0"/>
        </c:dLbls>
        <c:gapWidth val="150"/>
        <c:axId val="77427456"/>
        <c:axId val="7742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7427456"/>
        <c:axId val="77429376"/>
      </c:lineChart>
      <c:dateAx>
        <c:axId val="77427456"/>
        <c:scaling>
          <c:orientation val="minMax"/>
        </c:scaling>
        <c:delete val="1"/>
        <c:axPos val="b"/>
        <c:numFmt formatCode="ge" sourceLinked="1"/>
        <c:majorTickMark val="none"/>
        <c:minorTickMark val="none"/>
        <c:tickLblPos val="none"/>
        <c:crossAx val="77429376"/>
        <c:crosses val="autoZero"/>
        <c:auto val="1"/>
        <c:lblOffset val="100"/>
        <c:baseTimeUnit val="years"/>
      </c:dateAx>
      <c:valAx>
        <c:axId val="7742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42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7742464"/>
        <c:axId val="7774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7742464"/>
        <c:axId val="77744384"/>
      </c:lineChart>
      <c:dateAx>
        <c:axId val="77742464"/>
        <c:scaling>
          <c:orientation val="minMax"/>
        </c:scaling>
        <c:delete val="1"/>
        <c:axPos val="b"/>
        <c:numFmt formatCode="ge" sourceLinked="1"/>
        <c:majorTickMark val="none"/>
        <c:minorTickMark val="none"/>
        <c:tickLblPos val="none"/>
        <c:crossAx val="77744384"/>
        <c:crosses val="autoZero"/>
        <c:auto val="1"/>
        <c:lblOffset val="100"/>
        <c:baseTimeUnit val="years"/>
      </c:dateAx>
      <c:valAx>
        <c:axId val="7774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74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7778944"/>
        <c:axId val="7778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7778944"/>
        <c:axId val="77780864"/>
      </c:lineChart>
      <c:dateAx>
        <c:axId val="77778944"/>
        <c:scaling>
          <c:orientation val="minMax"/>
        </c:scaling>
        <c:delete val="1"/>
        <c:axPos val="b"/>
        <c:numFmt formatCode="ge" sourceLinked="1"/>
        <c:majorTickMark val="none"/>
        <c:minorTickMark val="none"/>
        <c:tickLblPos val="none"/>
        <c:crossAx val="77780864"/>
        <c:crosses val="autoZero"/>
        <c:auto val="1"/>
        <c:lblOffset val="100"/>
        <c:baseTimeUnit val="years"/>
      </c:dateAx>
      <c:valAx>
        <c:axId val="7778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77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7565952"/>
        <c:axId val="7756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7565952"/>
        <c:axId val="77567872"/>
      </c:lineChart>
      <c:dateAx>
        <c:axId val="77565952"/>
        <c:scaling>
          <c:orientation val="minMax"/>
        </c:scaling>
        <c:delete val="1"/>
        <c:axPos val="b"/>
        <c:numFmt formatCode="ge" sourceLinked="1"/>
        <c:majorTickMark val="none"/>
        <c:minorTickMark val="none"/>
        <c:tickLblPos val="none"/>
        <c:crossAx val="77567872"/>
        <c:crosses val="autoZero"/>
        <c:auto val="1"/>
        <c:lblOffset val="100"/>
        <c:baseTimeUnit val="years"/>
      </c:dateAx>
      <c:valAx>
        <c:axId val="7756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56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7585792"/>
        <c:axId val="77604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7585792"/>
        <c:axId val="77604352"/>
      </c:lineChart>
      <c:dateAx>
        <c:axId val="77585792"/>
        <c:scaling>
          <c:orientation val="minMax"/>
        </c:scaling>
        <c:delete val="1"/>
        <c:axPos val="b"/>
        <c:numFmt formatCode="ge" sourceLinked="1"/>
        <c:majorTickMark val="none"/>
        <c:minorTickMark val="none"/>
        <c:tickLblPos val="none"/>
        <c:crossAx val="77604352"/>
        <c:crosses val="autoZero"/>
        <c:auto val="1"/>
        <c:lblOffset val="100"/>
        <c:baseTimeUnit val="years"/>
      </c:dateAx>
      <c:valAx>
        <c:axId val="7760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58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
                  <c:v>0</c:v>
                </c:pt>
                <c:pt idx="1">
                  <c:v>440.64</c:v>
                </c:pt>
                <c:pt idx="2">
                  <c:v>439.52</c:v>
                </c:pt>
                <c:pt idx="3">
                  <c:v>441.09</c:v>
                </c:pt>
                <c:pt idx="4">
                  <c:v>425.97</c:v>
                </c:pt>
              </c:numCache>
            </c:numRef>
          </c:val>
        </c:ser>
        <c:dLbls>
          <c:showLegendKey val="0"/>
          <c:showVal val="0"/>
          <c:showCatName val="0"/>
          <c:showSerName val="0"/>
          <c:showPercent val="0"/>
          <c:showBubbleSize val="0"/>
        </c:dLbls>
        <c:gapWidth val="150"/>
        <c:axId val="77618176"/>
        <c:axId val="7764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77618176"/>
        <c:axId val="77649024"/>
      </c:lineChart>
      <c:dateAx>
        <c:axId val="77618176"/>
        <c:scaling>
          <c:orientation val="minMax"/>
        </c:scaling>
        <c:delete val="1"/>
        <c:axPos val="b"/>
        <c:numFmt formatCode="ge" sourceLinked="1"/>
        <c:majorTickMark val="none"/>
        <c:minorTickMark val="none"/>
        <c:tickLblPos val="none"/>
        <c:crossAx val="77649024"/>
        <c:crosses val="autoZero"/>
        <c:auto val="1"/>
        <c:lblOffset val="100"/>
        <c:baseTimeUnit val="years"/>
      </c:dateAx>
      <c:valAx>
        <c:axId val="7764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61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48.22</c:v>
                </c:pt>
                <c:pt idx="1">
                  <c:v>48.33</c:v>
                </c:pt>
                <c:pt idx="2">
                  <c:v>60.16</c:v>
                </c:pt>
                <c:pt idx="3">
                  <c:v>56.29</c:v>
                </c:pt>
                <c:pt idx="4">
                  <c:v>61.1</c:v>
                </c:pt>
              </c:numCache>
            </c:numRef>
          </c:val>
        </c:ser>
        <c:dLbls>
          <c:showLegendKey val="0"/>
          <c:showVal val="0"/>
          <c:showCatName val="0"/>
          <c:showSerName val="0"/>
          <c:showPercent val="0"/>
          <c:showBubbleSize val="0"/>
        </c:dLbls>
        <c:gapWidth val="150"/>
        <c:axId val="77810304"/>
        <c:axId val="7781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77810304"/>
        <c:axId val="77816576"/>
      </c:lineChart>
      <c:dateAx>
        <c:axId val="77810304"/>
        <c:scaling>
          <c:orientation val="minMax"/>
        </c:scaling>
        <c:delete val="1"/>
        <c:axPos val="b"/>
        <c:numFmt formatCode="ge" sourceLinked="1"/>
        <c:majorTickMark val="none"/>
        <c:minorTickMark val="none"/>
        <c:tickLblPos val="none"/>
        <c:crossAx val="77816576"/>
        <c:crosses val="autoZero"/>
        <c:auto val="1"/>
        <c:lblOffset val="100"/>
        <c:baseTimeUnit val="years"/>
      </c:dateAx>
      <c:valAx>
        <c:axId val="7781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1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328.29</c:v>
                </c:pt>
                <c:pt idx="1">
                  <c:v>326.3</c:v>
                </c:pt>
                <c:pt idx="2">
                  <c:v>267.38</c:v>
                </c:pt>
                <c:pt idx="3">
                  <c:v>289.94</c:v>
                </c:pt>
                <c:pt idx="4">
                  <c:v>279.32</c:v>
                </c:pt>
              </c:numCache>
            </c:numRef>
          </c:val>
        </c:ser>
        <c:dLbls>
          <c:showLegendKey val="0"/>
          <c:showVal val="0"/>
          <c:showCatName val="0"/>
          <c:showSerName val="0"/>
          <c:showPercent val="0"/>
          <c:showBubbleSize val="0"/>
        </c:dLbls>
        <c:gapWidth val="150"/>
        <c:axId val="77842304"/>
        <c:axId val="7784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77842304"/>
        <c:axId val="77844480"/>
      </c:lineChart>
      <c:dateAx>
        <c:axId val="77842304"/>
        <c:scaling>
          <c:orientation val="minMax"/>
        </c:scaling>
        <c:delete val="1"/>
        <c:axPos val="b"/>
        <c:numFmt formatCode="ge" sourceLinked="1"/>
        <c:majorTickMark val="none"/>
        <c:minorTickMark val="none"/>
        <c:tickLblPos val="none"/>
        <c:crossAx val="77844480"/>
        <c:crosses val="autoZero"/>
        <c:auto val="1"/>
        <c:lblOffset val="100"/>
        <c:baseTimeUnit val="years"/>
      </c:dateAx>
      <c:valAx>
        <c:axId val="7784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4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8" sqref="B8:H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高畠町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24593</v>
      </c>
      <c r="AM8" s="47"/>
      <c r="AN8" s="47"/>
      <c r="AO8" s="47"/>
      <c r="AP8" s="47"/>
      <c r="AQ8" s="47"/>
      <c r="AR8" s="47"/>
      <c r="AS8" s="47"/>
      <c r="AT8" s="43">
        <f>データ!S6</f>
        <v>180.26</v>
      </c>
      <c r="AU8" s="43"/>
      <c r="AV8" s="43"/>
      <c r="AW8" s="43"/>
      <c r="AX8" s="43"/>
      <c r="AY8" s="43"/>
      <c r="AZ8" s="43"/>
      <c r="BA8" s="43"/>
      <c r="BB8" s="43">
        <f>データ!T6</f>
        <v>136.43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6.34</v>
      </c>
      <c r="Q10" s="43"/>
      <c r="R10" s="43"/>
      <c r="S10" s="43"/>
      <c r="T10" s="43"/>
      <c r="U10" s="43"/>
      <c r="V10" s="43"/>
      <c r="W10" s="43">
        <f>データ!P6</f>
        <v>100</v>
      </c>
      <c r="X10" s="43"/>
      <c r="Y10" s="43"/>
      <c r="Z10" s="43"/>
      <c r="AA10" s="43"/>
      <c r="AB10" s="43"/>
      <c r="AC10" s="43"/>
      <c r="AD10" s="47">
        <f>データ!Q6</f>
        <v>3564</v>
      </c>
      <c r="AE10" s="47"/>
      <c r="AF10" s="47"/>
      <c r="AG10" s="47"/>
      <c r="AH10" s="47"/>
      <c r="AI10" s="47"/>
      <c r="AJ10" s="47"/>
      <c r="AK10" s="2"/>
      <c r="AL10" s="47">
        <f>データ!U6</f>
        <v>1551</v>
      </c>
      <c r="AM10" s="47"/>
      <c r="AN10" s="47"/>
      <c r="AO10" s="47"/>
      <c r="AP10" s="47"/>
      <c r="AQ10" s="47"/>
      <c r="AR10" s="47"/>
      <c r="AS10" s="47"/>
      <c r="AT10" s="43">
        <f>データ!V6</f>
        <v>170.52</v>
      </c>
      <c r="AU10" s="43"/>
      <c r="AV10" s="43"/>
      <c r="AW10" s="43"/>
      <c r="AX10" s="43"/>
      <c r="AY10" s="43"/>
      <c r="AZ10" s="43"/>
      <c r="BA10" s="43"/>
      <c r="BB10" s="43">
        <f>データ!W6</f>
        <v>9.1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N1" workbookViewId="0">
      <selection activeCell="CQ12" sqref="CQ12"/>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63819</v>
      </c>
      <c r="D6" s="31">
        <f t="shared" si="3"/>
        <v>47</v>
      </c>
      <c r="E6" s="31">
        <f t="shared" si="3"/>
        <v>18</v>
      </c>
      <c r="F6" s="31">
        <f t="shared" si="3"/>
        <v>0</v>
      </c>
      <c r="G6" s="31">
        <f t="shared" si="3"/>
        <v>0</v>
      </c>
      <c r="H6" s="31" t="str">
        <f t="shared" si="3"/>
        <v>山形県　高畠町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6.34</v>
      </c>
      <c r="P6" s="32">
        <f t="shared" si="3"/>
        <v>100</v>
      </c>
      <c r="Q6" s="32">
        <f t="shared" si="3"/>
        <v>3564</v>
      </c>
      <c r="R6" s="32">
        <f t="shared" si="3"/>
        <v>24593</v>
      </c>
      <c r="S6" s="32">
        <f t="shared" si="3"/>
        <v>180.26</v>
      </c>
      <c r="T6" s="32">
        <f t="shared" si="3"/>
        <v>136.43</v>
      </c>
      <c r="U6" s="32">
        <f t="shared" si="3"/>
        <v>1551</v>
      </c>
      <c r="V6" s="32">
        <f t="shared" si="3"/>
        <v>170.52</v>
      </c>
      <c r="W6" s="32">
        <f t="shared" si="3"/>
        <v>9.1</v>
      </c>
      <c r="X6" s="33">
        <f>IF(X7="",NA(),X7)</f>
        <v>97.35</v>
      </c>
      <c r="Y6" s="33">
        <f t="shared" ref="Y6:AG6" si="4">IF(Y7="",NA(),Y7)</f>
        <v>96.7</v>
      </c>
      <c r="Z6" s="33">
        <f t="shared" si="4"/>
        <v>95.61</v>
      </c>
      <c r="AA6" s="33">
        <f t="shared" si="4"/>
        <v>95.39</v>
      </c>
      <c r="AB6" s="33">
        <f t="shared" si="4"/>
        <v>94.86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3">
        <f t="shared" ref="BF6:BN6" si="7">IF(BF7="",NA(),BF7)</f>
        <v>440.64</v>
      </c>
      <c r="BG6" s="33">
        <f t="shared" si="7"/>
        <v>439.52</v>
      </c>
      <c r="BH6" s="33">
        <f t="shared" si="7"/>
        <v>441.09</v>
      </c>
      <c r="BI6" s="33">
        <f t="shared" si="7"/>
        <v>425.97</v>
      </c>
      <c r="BJ6" s="33">
        <f t="shared" si="7"/>
        <v>442.18</v>
      </c>
      <c r="BK6" s="33">
        <f t="shared" si="7"/>
        <v>421.01</v>
      </c>
      <c r="BL6" s="33">
        <f t="shared" si="7"/>
        <v>430.64</v>
      </c>
      <c r="BM6" s="33">
        <f t="shared" si="7"/>
        <v>446.63</v>
      </c>
      <c r="BN6" s="33">
        <f t="shared" si="7"/>
        <v>416.91</v>
      </c>
      <c r="BO6" s="32" t="str">
        <f>IF(BO7="","",IF(BO7="-","【-】","【"&amp;SUBSTITUTE(TEXT(BO7,"#,##0.00"),"-","△")&amp;"】"))</f>
        <v>【375.36】</v>
      </c>
      <c r="BP6" s="33">
        <f>IF(BP7="",NA(),BP7)</f>
        <v>48.22</v>
      </c>
      <c r="BQ6" s="33">
        <f t="shared" ref="BQ6:BY6" si="8">IF(BQ7="",NA(),BQ7)</f>
        <v>48.33</v>
      </c>
      <c r="BR6" s="33">
        <f t="shared" si="8"/>
        <v>60.16</v>
      </c>
      <c r="BS6" s="33">
        <f t="shared" si="8"/>
        <v>56.29</v>
      </c>
      <c r="BT6" s="33">
        <f t="shared" si="8"/>
        <v>61.1</v>
      </c>
      <c r="BU6" s="33">
        <f t="shared" si="8"/>
        <v>61.59</v>
      </c>
      <c r="BV6" s="33">
        <f t="shared" si="8"/>
        <v>58.98</v>
      </c>
      <c r="BW6" s="33">
        <f t="shared" si="8"/>
        <v>58.78</v>
      </c>
      <c r="BX6" s="33">
        <f t="shared" si="8"/>
        <v>58.53</v>
      </c>
      <c r="BY6" s="33">
        <f t="shared" si="8"/>
        <v>57.93</v>
      </c>
      <c r="BZ6" s="32" t="str">
        <f>IF(BZ7="","",IF(BZ7="-","【-】","【"&amp;SUBSTITUTE(TEXT(BZ7,"#,##0.00"),"-","△")&amp;"】"))</f>
        <v>【60.44】</v>
      </c>
      <c r="CA6" s="33">
        <f>IF(CA7="",NA(),CA7)</f>
        <v>328.29</v>
      </c>
      <c r="CB6" s="33">
        <f t="shared" ref="CB6:CJ6" si="9">IF(CB7="",NA(),CB7)</f>
        <v>326.3</v>
      </c>
      <c r="CC6" s="33">
        <f t="shared" si="9"/>
        <v>267.38</v>
      </c>
      <c r="CD6" s="33">
        <f t="shared" si="9"/>
        <v>289.94</v>
      </c>
      <c r="CE6" s="33">
        <f t="shared" si="9"/>
        <v>279.32</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100</v>
      </c>
      <c r="CM6" s="33">
        <f t="shared" ref="CM6:CU6" si="10">IF(CM7="",NA(),CM7)</f>
        <v>100</v>
      </c>
      <c r="CN6" s="33">
        <f t="shared" si="10"/>
        <v>100</v>
      </c>
      <c r="CO6" s="33">
        <f t="shared" si="10"/>
        <v>100</v>
      </c>
      <c r="CP6" s="33">
        <f t="shared" si="10"/>
        <v>100</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63819</v>
      </c>
      <c r="D7" s="35">
        <v>47</v>
      </c>
      <c r="E7" s="35">
        <v>18</v>
      </c>
      <c r="F7" s="35">
        <v>0</v>
      </c>
      <c r="G7" s="35">
        <v>0</v>
      </c>
      <c r="H7" s="35" t="s">
        <v>96</v>
      </c>
      <c r="I7" s="35" t="s">
        <v>97</v>
      </c>
      <c r="J7" s="35" t="s">
        <v>98</v>
      </c>
      <c r="K7" s="35" t="s">
        <v>99</v>
      </c>
      <c r="L7" s="35" t="s">
        <v>100</v>
      </c>
      <c r="M7" s="36" t="s">
        <v>101</v>
      </c>
      <c r="N7" s="36" t="s">
        <v>102</v>
      </c>
      <c r="O7" s="36">
        <v>6.34</v>
      </c>
      <c r="P7" s="36">
        <v>100</v>
      </c>
      <c r="Q7" s="36">
        <v>3564</v>
      </c>
      <c r="R7" s="36">
        <v>24593</v>
      </c>
      <c r="S7" s="36">
        <v>180.26</v>
      </c>
      <c r="T7" s="36">
        <v>136.43</v>
      </c>
      <c r="U7" s="36">
        <v>1551</v>
      </c>
      <c r="V7" s="36">
        <v>170.52</v>
      </c>
      <c r="W7" s="36">
        <v>9.1</v>
      </c>
      <c r="X7" s="36">
        <v>97.35</v>
      </c>
      <c r="Y7" s="36">
        <v>96.7</v>
      </c>
      <c r="Z7" s="36">
        <v>95.61</v>
      </c>
      <c r="AA7" s="36">
        <v>95.39</v>
      </c>
      <c r="AB7" s="36">
        <v>94.86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440.64</v>
      </c>
      <c r="BG7" s="36">
        <v>439.52</v>
      </c>
      <c r="BH7" s="36">
        <v>441.09</v>
      </c>
      <c r="BI7" s="36">
        <v>425.97</v>
      </c>
      <c r="BJ7" s="36">
        <v>442.18</v>
      </c>
      <c r="BK7" s="36">
        <v>421.01</v>
      </c>
      <c r="BL7" s="36">
        <v>430.64</v>
      </c>
      <c r="BM7" s="36">
        <v>446.63</v>
      </c>
      <c r="BN7" s="36">
        <v>416.91</v>
      </c>
      <c r="BO7" s="36">
        <v>375.36</v>
      </c>
      <c r="BP7" s="36">
        <v>48.22</v>
      </c>
      <c r="BQ7" s="36">
        <v>48.33</v>
      </c>
      <c r="BR7" s="36">
        <v>60.16</v>
      </c>
      <c r="BS7" s="36">
        <v>56.29</v>
      </c>
      <c r="BT7" s="36">
        <v>61.1</v>
      </c>
      <c r="BU7" s="36">
        <v>61.59</v>
      </c>
      <c r="BV7" s="36">
        <v>58.98</v>
      </c>
      <c r="BW7" s="36">
        <v>58.78</v>
      </c>
      <c r="BX7" s="36">
        <v>58.53</v>
      </c>
      <c r="BY7" s="36">
        <v>57.93</v>
      </c>
      <c r="BZ7" s="36">
        <v>60.44</v>
      </c>
      <c r="CA7" s="36">
        <v>328.29</v>
      </c>
      <c r="CB7" s="36">
        <v>326.3</v>
      </c>
      <c r="CC7" s="36">
        <v>267.38</v>
      </c>
      <c r="CD7" s="36">
        <v>289.94</v>
      </c>
      <c r="CE7" s="36">
        <v>279.32</v>
      </c>
      <c r="CF7" s="36">
        <v>242.92</v>
      </c>
      <c r="CG7" s="36">
        <v>253.84</v>
      </c>
      <c r="CH7" s="36">
        <v>257.02999999999997</v>
      </c>
      <c r="CI7" s="36">
        <v>266.57</v>
      </c>
      <c r="CJ7" s="36">
        <v>276.93</v>
      </c>
      <c r="CK7" s="36">
        <v>267.61</v>
      </c>
      <c r="CL7" s="36">
        <v>100</v>
      </c>
      <c r="CM7" s="36">
        <v>100</v>
      </c>
      <c r="CN7" s="36">
        <v>100</v>
      </c>
      <c r="CO7" s="36">
        <v>100</v>
      </c>
      <c r="CP7" s="36">
        <v>100</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2016-02-12T04:34:24Z</cp:lastPrinted>
  <dcterms:created xsi:type="dcterms:W3CDTF">2016-02-03T09:24:23Z</dcterms:created>
  <dcterms:modified xsi:type="dcterms:W3CDTF">2016-02-12T04:34:25Z</dcterms:modified>
  <cp:category/>
</cp:coreProperties>
</file>