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B6" i="4"/>
  <c r="C10" i="5" l="1"/>
  <c r="D10" i="5"/>
  <c r="E10" i="5"/>
  <c r="B10" i="5"/>
</calcChain>
</file>

<file path=xl/sharedStrings.xml><?xml version="1.0" encoding="utf-8"?>
<sst xmlns="http://schemas.openxmlformats.org/spreadsheetml/2006/main" count="221" uniqueCount="110">
  <si>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</si>
  <si>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</si>
  <si>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</si>
  <si>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</si>
  <si>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</si>
  <si>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</si>
  <si>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</si>
  <si>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</si>
  <si>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</si>
  <si>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</si>
  <si>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</si>
  <si>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</si>
  <si>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</si>
  <si>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</si>
  <si>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</si>
  <si>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</si>
  <si>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</si>
  <si>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</si>
  <si>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</si>
  <si>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</si>
  <si>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</si>
  <si>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</si>
  <si>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</si>
  <si>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</si>
  <si>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</si>
  <si>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</si>
  <si>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</si>
  <si>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</si>
  <si>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</si>
  <si>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</si>
  <si>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</si>
  <si>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</si>
  <si>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</si>
  <si>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</si>
  <si>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</si>
  <si>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</si>
  <si>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</si>
  <si>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</si>
  <si>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</si>
  <si>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</si>
  <si>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</si>
  <si>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</si>
  <si>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</si>
  <si>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</si>
  <si>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</si>
  <si>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</si>
  <si>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</si>
  <si>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</si>
  <si>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</si>
  <si>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</si>
  <si>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</si>
  <si>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</si>
  <si>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</si>
  <si>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</si>
  <si>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</si>
  <si>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</si>
  <si>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</si>
  <si>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</si>
  <si>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</si>
  <si>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</si>
  <si>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</si>
  <si>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</si>
  <si>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</si>
  <si>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</si>
  <si>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</si>
  <si>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</si>
  <si>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</si>
  <si>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</si>
  <si>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</si>
  <si>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</si>
  <si>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</si>
  <si>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</si>
  <si>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</si>
  <si>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</si>
  <si>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</si>
  <si>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</si>
  <si>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</si>
  <si>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</si>
  <si>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</si>
  <si>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</si>
  <si>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</si>
  <si>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</si>
  <si>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</si>
  <si>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</si>
  <si>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</si>
  <si>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</si>
  <si>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</si>
  <si>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</si>
  <si>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</si>
  <si>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</si>
  <si>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</si>
  <si>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</si>
  <si>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</si>
  <si>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</si>
  <si>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</si>
  <si>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戸沢村</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</si>
  <si>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</si>
  <si>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</si>
  <si>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</si>
  <si>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</si>
  <si>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</si>
  <si>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</si>
  <si>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</si>
  <si>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</si>
  <si>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</si>
  <si>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</si>
  <si>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</si>
  <si>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・現在は耐用年数の経過した管渠はありませんが、今後の課題として管渠の老朽化対策が必要になりますので、長寿命化計画の作成と財源の確保について事前に準備をしておくことが必要と考えます。</t>
    <rPh sb="1" eb="3">
      <t>ゲンザイ</t>
    </rPh>
    <rPh sb="4" eb="6">
      <t>タイヨウ</t>
    </rPh>
    <rPh sb="6" eb="8">
      <t>ネンスウ</t>
    </rPh>
    <rPh sb="9" eb="11">
      <t>ケイカ</t>
    </rPh>
    <rPh sb="13" eb="15">
      <t>カンキョ</t>
    </rPh>
    <rPh sb="23" eb="25">
      <t>コンゴ</t>
    </rPh>
    <rPh sb="26" eb="28">
      <t>カダイ</t>
    </rPh>
    <rPh sb="31" eb="33">
      <t>カンキョ</t>
    </rPh>
    <rPh sb="34" eb="37">
      <t>ロウキュウカ</t>
    </rPh>
    <rPh sb="37" eb="39">
      <t>タイサク</t>
    </rPh>
    <rPh sb="40" eb="42">
      <t>ヒツヨウ</t>
    </rPh>
    <rPh sb="50" eb="52">
      <t>チョウジュ</t>
    </rPh>
    <rPh sb="52" eb="53">
      <t>イノチ</t>
    </rPh>
    <rPh sb="53" eb="54">
      <t>カ</t>
    </rPh>
    <rPh sb="54" eb="56">
      <t>ケイカク</t>
    </rPh>
    <rPh sb="57" eb="59">
      <t>サクセイ</t>
    </rPh>
    <rPh sb="60" eb="62">
      <t>ザイゲン</t>
    </rPh>
    <rPh sb="63" eb="65">
      <t>カクホ</t>
    </rPh>
    <rPh sb="69" eb="71">
      <t>ジゼン</t>
    </rPh>
    <rPh sb="72" eb="74">
      <t>ジュンビ</t>
    </rPh>
    <rPh sb="82" eb="84">
      <t>ヒツヨウ</t>
    </rPh>
    <rPh sb="85" eb="86">
      <t>カンガ</t>
    </rPh>
    <phoneticPr fontId="4"/>
  </si>
  <si>
    <t>・収益的収支比率について
　　　料金算定は逓減型料金方式になっており、使
    用量の増加により従量料金が低額となっていま
　　す。
　　接続人口が少ないことから、使用料金だけでは
　　管理費を賄うことができない現状です。
　　（H26実績で使用料収入は歳入の13.2％）
・企業債残高対事業規模比率について
　　　建設整備事業がないことから、新たな企業債
　　の借入はなく、建設当時の企業債の償還のみで
　　あります。
　　（H26年度末企業債償還残高915,694千円）
・経費回収率、汚水処理原価、施設利用率について
　　　接続人口が1,513人と少なく、施設利用率は
　　特環下水道よりは若干高いものの依然利用率が
　　上がらず、維持管理費についても施設利用率に
　　左右されることが少なく、汚水処理原価が
　　 5～600円超という高額となっており経費回収
　　率も約1/4超と低くなっています。
・水洗化率について
　　　水洗化率は僅かに上がってはいますが、十分
　　とは言えないことから、今後とも水洗化率の向
　　上を図っていきます。</t>
    <rPh sb="1" eb="3">
      <t>シュウエキ</t>
    </rPh>
    <rPh sb="3" eb="4">
      <t>テキ</t>
    </rPh>
    <rPh sb="4" eb="6">
      <t>シュウシ</t>
    </rPh>
    <rPh sb="6" eb="8">
      <t>ヒリツ</t>
    </rPh>
    <rPh sb="16" eb="18">
      <t>リョウキン</t>
    </rPh>
    <rPh sb="18" eb="20">
      <t>サンテイ</t>
    </rPh>
    <rPh sb="21" eb="24">
      <t>テイゲンガタ</t>
    </rPh>
    <rPh sb="24" eb="26">
      <t>リョウキン</t>
    </rPh>
    <rPh sb="26" eb="28">
      <t>ホウシキ</t>
    </rPh>
    <rPh sb="44" eb="46">
      <t>ゾウカ</t>
    </rPh>
    <rPh sb="49" eb="51">
      <t>ジュウリョウ</t>
    </rPh>
    <rPh sb="51" eb="53">
      <t>リョウキン</t>
    </rPh>
    <rPh sb="54" eb="56">
      <t>テイガク</t>
    </rPh>
    <rPh sb="70" eb="72">
      <t>セツゾク</t>
    </rPh>
    <rPh sb="72" eb="74">
      <t>ジンコウ</t>
    </rPh>
    <rPh sb="75" eb="76">
      <t>スク</t>
    </rPh>
    <rPh sb="83" eb="85">
      <t>シヨウ</t>
    </rPh>
    <rPh sb="85" eb="87">
      <t>リョウキン</t>
    </rPh>
    <rPh sb="96" eb="97">
      <t>ヒ</t>
    </rPh>
    <rPh sb="98" eb="99">
      <t>マカナ</t>
    </rPh>
    <rPh sb="107" eb="109">
      <t>ゲンジョウ</t>
    </rPh>
    <rPh sb="119" eb="121">
      <t>ジッセキ</t>
    </rPh>
    <rPh sb="122" eb="125">
      <t>シヨウリョウ</t>
    </rPh>
    <rPh sb="125" eb="127">
      <t>シュウニュウ</t>
    </rPh>
    <rPh sb="128" eb="130">
      <t>サイニュウ</t>
    </rPh>
    <rPh sb="140" eb="142">
      <t>キギョウ</t>
    </rPh>
    <rPh sb="142" eb="143">
      <t>サイ</t>
    </rPh>
    <rPh sb="143" eb="145">
      <t>ザンダカ</t>
    </rPh>
    <rPh sb="145" eb="146">
      <t>タイ</t>
    </rPh>
    <rPh sb="146" eb="148">
      <t>ジギョウ</t>
    </rPh>
    <rPh sb="148" eb="150">
      <t>キボ</t>
    </rPh>
    <rPh sb="150" eb="152">
      <t>ヒリツ</t>
    </rPh>
    <rPh sb="160" eb="162">
      <t>ケンセツ</t>
    </rPh>
    <rPh sb="162" eb="164">
      <t>セイビ</t>
    </rPh>
    <rPh sb="164" eb="166">
      <t>ジギョウ</t>
    </rPh>
    <rPh sb="174" eb="175">
      <t>アラ</t>
    </rPh>
    <rPh sb="177" eb="179">
      <t>キギョウ</t>
    </rPh>
    <rPh sb="179" eb="180">
      <t>サイ</t>
    </rPh>
    <rPh sb="184" eb="186">
      <t>カリイレ</t>
    </rPh>
    <rPh sb="190" eb="192">
      <t>ケンセツ</t>
    </rPh>
    <rPh sb="192" eb="194">
      <t>トウジ</t>
    </rPh>
    <rPh sb="195" eb="197">
      <t>キギョウ</t>
    </rPh>
    <rPh sb="197" eb="198">
      <t>サイ</t>
    </rPh>
    <rPh sb="199" eb="201">
      <t>ショウカン</t>
    </rPh>
    <rPh sb="219" eb="221">
      <t>ネンド</t>
    </rPh>
    <rPh sb="221" eb="222">
      <t>マツ</t>
    </rPh>
    <rPh sb="222" eb="224">
      <t>キギョウ</t>
    </rPh>
    <rPh sb="224" eb="225">
      <t>サイ</t>
    </rPh>
    <rPh sb="225" eb="227">
      <t>ショウカン</t>
    </rPh>
    <rPh sb="227" eb="229">
      <t>ザンダカ</t>
    </rPh>
    <rPh sb="236" eb="238">
      <t>センエン</t>
    </rPh>
    <rPh sb="242" eb="244">
      <t>ケイヒ</t>
    </rPh>
    <rPh sb="244" eb="246">
      <t>カイシュウ</t>
    </rPh>
    <rPh sb="246" eb="247">
      <t>リツ</t>
    </rPh>
    <rPh sb="268" eb="270">
      <t>セツゾク</t>
    </rPh>
    <rPh sb="270" eb="272">
      <t>ジンコウ</t>
    </rPh>
    <rPh sb="278" eb="279">
      <t>ニン</t>
    </rPh>
    <rPh sb="280" eb="281">
      <t>スク</t>
    </rPh>
    <rPh sb="284" eb="286">
      <t>シセツ</t>
    </rPh>
    <rPh sb="286" eb="289">
      <t>リヨウリツ</t>
    </rPh>
    <rPh sb="293" eb="294">
      <t>トク</t>
    </rPh>
    <rPh sb="301" eb="303">
      <t>ジャッカン</t>
    </rPh>
    <rPh sb="303" eb="304">
      <t>タカ</t>
    </rPh>
    <rPh sb="308" eb="310">
      <t>イゼン</t>
    </rPh>
    <rPh sb="310" eb="313">
      <t>リヨウリツ</t>
    </rPh>
    <rPh sb="317" eb="318">
      <t>ア</t>
    </rPh>
    <rPh sb="322" eb="324">
      <t>イジ</t>
    </rPh>
    <rPh sb="324" eb="326">
      <t>カンリ</t>
    </rPh>
    <rPh sb="326" eb="327">
      <t>ヒ</t>
    </rPh>
    <rPh sb="332" eb="334">
      <t>シセツ</t>
    </rPh>
    <rPh sb="334" eb="337">
      <t>リヨウリツ</t>
    </rPh>
    <rPh sb="341" eb="343">
      <t>サユウ</t>
    </rPh>
    <rPh sb="349" eb="350">
      <t>スク</t>
    </rPh>
    <rPh sb="353" eb="355">
      <t>オスイ</t>
    </rPh>
    <rPh sb="355" eb="357">
      <t>ショリ</t>
    </rPh>
    <rPh sb="357" eb="359">
      <t>ゲンカ</t>
    </rPh>
    <rPh sb="369" eb="370">
      <t>エン</t>
    </rPh>
    <rPh sb="370" eb="371">
      <t>チョウ</t>
    </rPh>
    <rPh sb="374" eb="376">
      <t>コウガク</t>
    </rPh>
    <rPh sb="384" eb="386">
      <t>カイシュウ</t>
    </rPh>
    <rPh sb="389" eb="390">
      <t>リツ</t>
    </rPh>
    <rPh sb="391" eb="392">
      <t>ヤク</t>
    </rPh>
    <rPh sb="395" eb="396">
      <t>チョウ</t>
    </rPh>
    <rPh sb="397" eb="398">
      <t>ヒク</t>
    </rPh>
    <rPh sb="409" eb="412">
      <t>スイセンカ</t>
    </rPh>
    <rPh sb="412" eb="413">
      <t>リツ</t>
    </rPh>
    <rPh sb="421" eb="424">
      <t>スイセンカ</t>
    </rPh>
    <rPh sb="424" eb="425">
      <t>リツ</t>
    </rPh>
    <rPh sb="426" eb="427">
      <t>ワズ</t>
    </rPh>
    <rPh sb="429" eb="430">
      <t>ア</t>
    </rPh>
    <rPh sb="439" eb="441">
      <t>ジュウブン</t>
    </rPh>
    <rPh sb="446" eb="447">
      <t>イ</t>
    </rPh>
    <rPh sb="455" eb="457">
      <t>コンゴ</t>
    </rPh>
    <rPh sb="459" eb="462">
      <t>スイセンカ</t>
    </rPh>
    <rPh sb="462" eb="463">
      <t>リツ</t>
    </rPh>
    <rPh sb="470" eb="471">
      <t>ハカ</t>
    </rPh>
    <phoneticPr fontId="4"/>
  </si>
  <si>
    <t>・人口減少に加えて、施設利用率が上がらず使用料金だけで維持管理費を賄うことができず、一般会計からの繰り入れ（H26実績歳入の48.5％）によって経営している現状です。また、企業債の償還財源として、資本費平準化債の借入（H26実績歳入の37.6％）も行っております。
　また、今後管渠の老朽化対策に向け、基金を設置し、農集排へ接続する際の加入者が納付する新設手数料等を積立てることにより僅かながらも財源の一助にするべく準備しております。
　尚、指定管理者制度の導入や包括的委託については起債の発行と一般会計の繰入で賄っている現状では委託先の確保は難しいと考えております。</t>
    <rPh sb="1" eb="3">
      <t>ジンコウ</t>
    </rPh>
    <rPh sb="3" eb="5">
      <t>ゲンショウ</t>
    </rPh>
    <rPh sb="6" eb="7">
      <t>クワ</t>
    </rPh>
    <rPh sb="10" eb="12">
      <t>シセツ</t>
    </rPh>
    <rPh sb="12" eb="15">
      <t>リヨウリツ</t>
    </rPh>
    <rPh sb="16" eb="17">
      <t>ア</t>
    </rPh>
    <rPh sb="20" eb="22">
      <t>シヨウ</t>
    </rPh>
    <rPh sb="22" eb="24">
      <t>リョウキン</t>
    </rPh>
    <rPh sb="27" eb="29">
      <t>イジ</t>
    </rPh>
    <rPh sb="29" eb="31">
      <t>カンリ</t>
    </rPh>
    <rPh sb="31" eb="32">
      <t>ヒ</t>
    </rPh>
    <rPh sb="33" eb="34">
      <t>マカナ</t>
    </rPh>
    <rPh sb="42" eb="44">
      <t>イッパン</t>
    </rPh>
    <rPh sb="44" eb="46">
      <t>カイケイ</t>
    </rPh>
    <rPh sb="49" eb="50">
      <t>ク</t>
    </rPh>
    <rPh sb="51" eb="52">
      <t>イ</t>
    </rPh>
    <rPh sb="57" eb="59">
      <t>ジッセキ</t>
    </rPh>
    <rPh sb="59" eb="61">
      <t>サイニュウ</t>
    </rPh>
    <rPh sb="72" eb="74">
      <t>ケイエイ</t>
    </rPh>
    <rPh sb="78" eb="80">
      <t>ゲンジョウ</t>
    </rPh>
    <rPh sb="86" eb="88">
      <t>キギョウ</t>
    </rPh>
    <rPh sb="88" eb="89">
      <t>サイ</t>
    </rPh>
    <rPh sb="90" eb="92">
      <t>ショウカン</t>
    </rPh>
    <rPh sb="92" eb="94">
      <t>ザイゲン</t>
    </rPh>
    <rPh sb="98" eb="100">
      <t>シホン</t>
    </rPh>
    <rPh sb="100" eb="101">
      <t>ヒ</t>
    </rPh>
    <rPh sb="101" eb="104">
      <t>ヘイジュンカ</t>
    </rPh>
    <rPh sb="104" eb="105">
      <t>サイ</t>
    </rPh>
    <rPh sb="106" eb="108">
      <t>カリイレ</t>
    </rPh>
    <rPh sb="124" eb="125">
      <t>オコナ</t>
    </rPh>
    <rPh sb="137" eb="139">
      <t>コンゴ</t>
    </rPh>
    <rPh sb="139" eb="141">
      <t>カンキョ</t>
    </rPh>
    <rPh sb="142" eb="145">
      <t>ロウキュウカ</t>
    </rPh>
    <rPh sb="145" eb="147">
      <t>タイサク</t>
    </rPh>
    <rPh sb="148" eb="149">
      <t>ム</t>
    </rPh>
    <rPh sb="151" eb="153">
      <t>キキン</t>
    </rPh>
    <rPh sb="154" eb="156">
      <t>セッチ</t>
    </rPh>
    <rPh sb="158" eb="160">
      <t>ノウシュウ</t>
    </rPh>
    <rPh sb="192" eb="193">
      <t>ワズ</t>
    </rPh>
    <rPh sb="198" eb="200">
      <t>ザイゲン</t>
    </rPh>
    <rPh sb="201" eb="203">
      <t>イチジョ</t>
    </rPh>
    <rPh sb="208" eb="210">
      <t>ジュンビ</t>
    </rPh>
    <rPh sb="219" eb="220">
      <t>ナオ</t>
    </rPh>
    <rPh sb="221" eb="223">
      <t>シテイ</t>
    </rPh>
    <rPh sb="223" eb="226">
      <t>カンリシャ</t>
    </rPh>
    <rPh sb="226" eb="228">
      <t>セイド</t>
    </rPh>
    <rPh sb="229" eb="231">
      <t>ドウニュウ</t>
    </rPh>
    <rPh sb="232" eb="235">
      <t>ホウカツテキ</t>
    </rPh>
    <rPh sb="235" eb="237">
      <t>イタク</t>
    </rPh>
    <rPh sb="242" eb="244">
      <t>キサイ</t>
    </rPh>
    <rPh sb="245" eb="247">
      <t>ハッコウ</t>
    </rPh>
    <rPh sb="248" eb="250">
      <t>イッパン</t>
    </rPh>
    <rPh sb="250" eb="252">
      <t>カイケイ</t>
    </rPh>
    <rPh sb="253" eb="255">
      <t>クリイレ</t>
    </rPh>
    <rPh sb="256" eb="257">
      <t>マカナ</t>
    </rPh>
    <rPh sb="261" eb="263">
      <t>ゲンジョウ</t>
    </rPh>
    <rPh sb="265" eb="267">
      <t>イタク</t>
    </rPh>
    <rPh sb="267" eb="268">
      <t>サキ</t>
    </rPh>
    <rPh sb="269" eb="271">
      <t>カクホ</t>
    </rPh>
    <rPh sb="272" eb="273">
      <t>ムズカ</t>
    </rPh>
    <rPh sb="276" eb="277">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</si>
</sst>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9532544"/>
        <c:axId val="29534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29532544"/>
        <c:axId val="29534848"/>
      </c:lineChart>
      <c:dateAx>
        <c:axId val="29532544"/>
        <c:scaling>
          <c:orientation val="minMax"/>
        </c:scaling>
        <c:delete val="1"/>
        <c:axPos val="b"/>
        <c:numFmt formatCode="ge" sourceLinked="1"/>
        <c:majorTickMark val="none"/>
        <c:minorTickMark val="none"/>
        <c:tickLblPos val="none"/>
        <c:crossAx val="29534848"/>
        <c:crosses val="autoZero"/>
        <c:auto val="1"/>
        <c:lblOffset val="100"/>
        <c:baseTimeUnit val="years"/>
      </c:dateAx>
      <c:valAx>
        <c:axId val="29534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53254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51.08</c:v>
                </c:pt>
                <c:pt idx="1">
                  <c:v>50.78</c:v>
                </c:pt>
                <c:pt idx="2">
                  <c:v>49.61</c:v>
                </c:pt>
                <c:pt idx="3">
                  <c:v>46.86</c:v>
                </c:pt>
                <c:pt idx="4">
                  <c:v>37.65</c:v>
                </c:pt>
              </c:numCache>
            </c:numRef>
          </c:val>
        </c:ser>
        <c:dLbls>
          <c:showLegendKey val="0"/>
          <c:showVal val="0"/>
          <c:showCatName val="0"/>
          <c:showSerName val="0"/>
          <c:showPercent val="0"/>
          <c:showBubbleSize val="0"/>
        </c:dLbls>
        <c:gapWidth val="150"/>
        <c:axId val="100293248"/>
        <c:axId val="100377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00293248"/>
        <c:axId val="100377344"/>
      </c:lineChart>
      <c:dateAx>
        <c:axId val="100293248"/>
        <c:scaling>
          <c:orientation val="minMax"/>
        </c:scaling>
        <c:delete val="1"/>
        <c:axPos val="b"/>
        <c:numFmt formatCode="ge" sourceLinked="1"/>
        <c:majorTickMark val="none"/>
        <c:minorTickMark val="none"/>
        <c:tickLblPos val="none"/>
        <c:crossAx val="100377344"/>
        <c:crosses val="autoZero"/>
        <c:auto val="1"/>
        <c:lblOffset val="100"/>
        <c:baseTimeUnit val="years"/>
      </c:dateAx>
      <c:valAx>
        <c:axId val="100377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9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67.150000000000006</c:v>
                </c:pt>
                <c:pt idx="1">
                  <c:v>67.73</c:v>
                </c:pt>
                <c:pt idx="2">
                  <c:v>69.040000000000006</c:v>
                </c:pt>
                <c:pt idx="3">
                  <c:v>71.08</c:v>
                </c:pt>
                <c:pt idx="4">
                  <c:v>71.98</c:v>
                </c:pt>
              </c:numCache>
            </c:numRef>
          </c:val>
        </c:ser>
        <c:dLbls>
          <c:showLegendKey val="0"/>
          <c:showVal val="0"/>
          <c:showCatName val="0"/>
          <c:showSerName val="0"/>
          <c:showPercent val="0"/>
          <c:showBubbleSize val="0"/>
        </c:dLbls>
        <c:gapWidth val="150"/>
        <c:axId val="82397440"/>
        <c:axId val="8239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82397440"/>
        <c:axId val="82399616"/>
      </c:lineChart>
      <c:dateAx>
        <c:axId val="82397440"/>
        <c:scaling>
          <c:orientation val="minMax"/>
        </c:scaling>
        <c:delete val="1"/>
        <c:axPos val="b"/>
        <c:numFmt formatCode="ge" sourceLinked="1"/>
        <c:majorTickMark val="none"/>
        <c:minorTickMark val="none"/>
        <c:tickLblPos val="none"/>
        <c:crossAx val="82399616"/>
        <c:crosses val="autoZero"/>
        <c:auto val="1"/>
        <c:lblOffset val="100"/>
        <c:baseTimeUnit val="years"/>
      </c:dateAx>
      <c:valAx>
        <c:axId val="8239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39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29.57</c:v>
                </c:pt>
                <c:pt idx="1">
                  <c:v>39.590000000000003</c:v>
                </c:pt>
                <c:pt idx="2">
                  <c:v>39.5</c:v>
                </c:pt>
                <c:pt idx="3">
                  <c:v>33.700000000000003</c:v>
                </c:pt>
                <c:pt idx="4">
                  <c:v>35.97</c:v>
                </c:pt>
              </c:numCache>
            </c:numRef>
          </c:val>
        </c:ser>
        <c:dLbls>
          <c:showLegendKey val="0"/>
          <c:showVal val="0"/>
          <c:showCatName val="0"/>
          <c:showSerName val="0"/>
          <c:showPercent val="0"/>
          <c:showBubbleSize val="0"/>
        </c:dLbls>
        <c:gapWidth val="150"/>
        <c:axId val="41889792"/>
        <c:axId val="4192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1889792"/>
        <c:axId val="41921920"/>
      </c:lineChart>
      <c:dateAx>
        <c:axId val="41889792"/>
        <c:scaling>
          <c:orientation val="minMax"/>
        </c:scaling>
        <c:delete val="1"/>
        <c:axPos val="b"/>
        <c:numFmt formatCode="ge" sourceLinked="1"/>
        <c:majorTickMark val="none"/>
        <c:minorTickMark val="none"/>
        <c:tickLblPos val="none"/>
        <c:crossAx val="41921920"/>
        <c:crosses val="autoZero"/>
        <c:auto val="1"/>
        <c:lblOffset val="100"/>
        <c:baseTimeUnit val="years"/>
      </c:dateAx>
      <c:valAx>
        <c:axId val="4192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88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879424"/>
        <c:axId val="8612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879424"/>
        <c:axId val="86123264"/>
      </c:lineChart>
      <c:dateAx>
        <c:axId val="85879424"/>
        <c:scaling>
          <c:orientation val="minMax"/>
        </c:scaling>
        <c:delete val="1"/>
        <c:axPos val="b"/>
        <c:numFmt formatCode="ge" sourceLinked="1"/>
        <c:majorTickMark val="none"/>
        <c:minorTickMark val="none"/>
        <c:tickLblPos val="none"/>
        <c:crossAx val="86123264"/>
        <c:crosses val="autoZero"/>
        <c:auto val="1"/>
        <c:lblOffset val="100"/>
        <c:baseTimeUnit val="years"/>
      </c:dateAx>
      <c:valAx>
        <c:axId val="8612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87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641792"/>
        <c:axId val="9968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641792"/>
        <c:axId val="99682176"/>
      </c:lineChart>
      <c:dateAx>
        <c:axId val="96641792"/>
        <c:scaling>
          <c:orientation val="minMax"/>
        </c:scaling>
        <c:delete val="1"/>
        <c:axPos val="b"/>
        <c:numFmt formatCode="ge" sourceLinked="1"/>
        <c:majorTickMark val="none"/>
        <c:minorTickMark val="none"/>
        <c:tickLblPos val="none"/>
        <c:crossAx val="99682176"/>
        <c:crosses val="autoZero"/>
        <c:auto val="1"/>
        <c:lblOffset val="100"/>
        <c:baseTimeUnit val="years"/>
      </c:dateAx>
      <c:valAx>
        <c:axId val="9968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4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848960"/>
        <c:axId val="99850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848960"/>
        <c:axId val="99850880"/>
      </c:lineChart>
      <c:dateAx>
        <c:axId val="99848960"/>
        <c:scaling>
          <c:orientation val="minMax"/>
        </c:scaling>
        <c:delete val="1"/>
        <c:axPos val="b"/>
        <c:numFmt formatCode="ge" sourceLinked="1"/>
        <c:majorTickMark val="none"/>
        <c:minorTickMark val="none"/>
        <c:tickLblPos val="none"/>
        <c:crossAx val="99850880"/>
        <c:crosses val="autoZero"/>
        <c:auto val="1"/>
        <c:lblOffset val="100"/>
        <c:baseTimeUnit val="years"/>
      </c:dateAx>
      <c:valAx>
        <c:axId val="99850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48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987840"/>
        <c:axId val="9998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987840"/>
        <c:axId val="99989760"/>
      </c:lineChart>
      <c:dateAx>
        <c:axId val="99987840"/>
        <c:scaling>
          <c:orientation val="minMax"/>
        </c:scaling>
        <c:delete val="1"/>
        <c:axPos val="b"/>
        <c:numFmt formatCode="ge" sourceLinked="1"/>
        <c:majorTickMark val="none"/>
        <c:minorTickMark val="none"/>
        <c:tickLblPos val="none"/>
        <c:crossAx val="99989760"/>
        <c:crosses val="autoZero"/>
        <c:auto val="1"/>
        <c:lblOffset val="100"/>
        <c:baseTimeUnit val="years"/>
      </c:dateAx>
      <c:valAx>
        <c:axId val="9998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98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1246.05</c:v>
                </c:pt>
                <c:pt idx="1">
                  <c:v>6248.74</c:v>
                </c:pt>
                <c:pt idx="2">
                  <c:v>782.14</c:v>
                </c:pt>
                <c:pt idx="3">
                  <c:v>5751.14</c:v>
                </c:pt>
                <c:pt idx="4">
                  <c:v>5617.96</c:v>
                </c:pt>
              </c:numCache>
            </c:numRef>
          </c:val>
        </c:ser>
        <c:dLbls>
          <c:showLegendKey val="0"/>
          <c:showVal val="0"/>
          <c:showCatName val="0"/>
          <c:showSerName val="0"/>
          <c:showPercent val="0"/>
          <c:showBubbleSize val="0"/>
        </c:dLbls>
        <c:gapWidth val="150"/>
        <c:axId val="100081664"/>
        <c:axId val="10008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100081664"/>
        <c:axId val="100083584"/>
      </c:lineChart>
      <c:dateAx>
        <c:axId val="100081664"/>
        <c:scaling>
          <c:orientation val="minMax"/>
        </c:scaling>
        <c:delete val="1"/>
        <c:axPos val="b"/>
        <c:numFmt formatCode="ge" sourceLinked="1"/>
        <c:majorTickMark val="none"/>
        <c:minorTickMark val="none"/>
        <c:tickLblPos val="none"/>
        <c:crossAx val="100083584"/>
        <c:crosses val="autoZero"/>
        <c:auto val="1"/>
        <c:lblOffset val="100"/>
        <c:baseTimeUnit val="years"/>
      </c:dateAx>
      <c:valAx>
        <c:axId val="10008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08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18.77</c:v>
                </c:pt>
                <c:pt idx="1">
                  <c:v>18.95</c:v>
                </c:pt>
                <c:pt idx="2">
                  <c:v>20.03</c:v>
                </c:pt>
                <c:pt idx="3">
                  <c:v>19.89</c:v>
                </c:pt>
                <c:pt idx="4">
                  <c:v>22.8</c:v>
                </c:pt>
              </c:numCache>
            </c:numRef>
          </c:val>
        </c:ser>
        <c:dLbls>
          <c:showLegendKey val="0"/>
          <c:showVal val="0"/>
          <c:showCatName val="0"/>
          <c:showSerName val="0"/>
          <c:showPercent val="0"/>
          <c:showBubbleSize val="0"/>
        </c:dLbls>
        <c:gapWidth val="150"/>
        <c:axId val="100175232"/>
        <c:axId val="10018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00175232"/>
        <c:axId val="100181504"/>
      </c:lineChart>
      <c:dateAx>
        <c:axId val="100175232"/>
        <c:scaling>
          <c:orientation val="minMax"/>
        </c:scaling>
        <c:delete val="1"/>
        <c:axPos val="b"/>
        <c:numFmt formatCode="ge" sourceLinked="1"/>
        <c:majorTickMark val="none"/>
        <c:minorTickMark val="none"/>
        <c:tickLblPos val="none"/>
        <c:crossAx val="100181504"/>
        <c:crosses val="autoZero"/>
        <c:auto val="1"/>
        <c:lblOffset val="100"/>
        <c:baseTimeUnit val="years"/>
      </c:dateAx>
      <c:valAx>
        <c:axId val="10018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17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624.14</c:v>
                </c:pt>
                <c:pt idx="1">
                  <c:v>619.30999999999995</c:v>
                </c:pt>
                <c:pt idx="2">
                  <c:v>626.73</c:v>
                </c:pt>
                <c:pt idx="3">
                  <c:v>611.77</c:v>
                </c:pt>
                <c:pt idx="4">
                  <c:v>577.88</c:v>
                </c:pt>
              </c:numCache>
            </c:numRef>
          </c:val>
        </c:ser>
        <c:dLbls>
          <c:showLegendKey val="0"/>
          <c:showVal val="0"/>
          <c:showCatName val="0"/>
          <c:showSerName val="0"/>
          <c:showPercent val="0"/>
          <c:showBubbleSize val="0"/>
        </c:dLbls>
        <c:gapWidth val="150"/>
        <c:axId val="100252672"/>
        <c:axId val="10027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00252672"/>
        <c:axId val="100271232"/>
      </c:lineChart>
      <c:dateAx>
        <c:axId val="100252672"/>
        <c:scaling>
          <c:orientation val="minMax"/>
        </c:scaling>
        <c:delete val="1"/>
        <c:axPos val="b"/>
        <c:numFmt formatCode="ge" sourceLinked="1"/>
        <c:majorTickMark val="none"/>
        <c:minorTickMark val="none"/>
        <c:tickLblPos val="none"/>
        <c:crossAx val="100271232"/>
        <c:crosses val="autoZero"/>
        <c:auto val="1"/>
        <c:lblOffset val="100"/>
        <c:baseTimeUnit val="years"/>
      </c:dateAx>
      <c:valAx>
        <c:axId val="10027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5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E1" zoomScale="70" zoomScaleNormal="7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戸沢村</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5062</v>
      </c>
      <c r="AM8" s="64"/>
      <c r="AN8" s="64"/>
      <c r="AO8" s="64"/>
      <c r="AP8" s="64"/>
      <c r="AQ8" s="64"/>
      <c r="AR8" s="64"/>
      <c r="AS8" s="64"/>
      <c r="AT8" s="63">
        <f>データ!S6</f>
        <v>261.31</v>
      </c>
      <c r="AU8" s="63"/>
      <c r="AV8" s="63"/>
      <c r="AW8" s="63"/>
      <c r="AX8" s="63"/>
      <c r="AY8" s="63"/>
      <c r="AZ8" s="63"/>
      <c r="BA8" s="63"/>
      <c r="BB8" s="63">
        <f>データ!T6</f>
        <v>19.37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41.86</v>
      </c>
      <c r="Q10" s="63"/>
      <c r="R10" s="63"/>
      <c r="S10" s="63"/>
      <c r="T10" s="63"/>
      <c r="U10" s="63"/>
      <c r="V10" s="63"/>
      <c r="W10" s="63">
        <f>データ!P6</f>
        <v>89.79</v>
      </c>
      <c r="X10" s="63"/>
      <c r="Y10" s="63"/>
      <c r="Z10" s="63"/>
      <c r="AA10" s="63"/>
      <c r="AB10" s="63"/>
      <c r="AC10" s="63"/>
      <c r="AD10" s="64">
        <f>データ!Q6</f>
        <v>3040</v>
      </c>
      <c r="AE10" s="64"/>
      <c r="AF10" s="64"/>
      <c r="AG10" s="64"/>
      <c r="AH10" s="64"/>
      <c r="AI10" s="64"/>
      <c r="AJ10" s="64"/>
      <c r="AK10" s="2"/>
      <c r="AL10" s="64">
        <f>データ!U6</f>
        <v>2102</v>
      </c>
      <c r="AM10" s="64"/>
      <c r="AN10" s="64"/>
      <c r="AO10" s="64"/>
      <c r="AP10" s="64"/>
      <c r="AQ10" s="64"/>
      <c r="AR10" s="64"/>
      <c r="AS10" s="64"/>
      <c r="AT10" s="63">
        <f>データ!V6</f>
        <v>1.96</v>
      </c>
      <c r="AU10" s="63"/>
      <c r="AV10" s="63"/>
      <c r="AW10" s="63"/>
      <c r="AX10" s="63"/>
      <c r="AY10" s="63"/>
      <c r="AZ10" s="63"/>
      <c r="BA10" s="63"/>
      <c r="BB10" s="63">
        <f>データ!W6</f>
        <v>1072.45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107</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63673</v>
      </c>
      <c r="D6" s="31">
        <f t="shared" si="3"/>
        <v>47</v>
      </c>
      <c r="E6" s="31">
        <f t="shared" si="3"/>
        <v>17</v>
      </c>
      <c r="F6" s="31">
        <f t="shared" si="3"/>
        <v>5</v>
      </c>
      <c r="G6" s="31">
        <f t="shared" si="3"/>
        <v>0</v>
      </c>
      <c r="H6" s="31" t="str">
        <f t="shared" si="3"/>
        <v>山形県　戸沢村</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41.86</v>
      </c>
      <c r="P6" s="32">
        <f t="shared" si="3"/>
        <v>89.79</v>
      </c>
      <c r="Q6" s="32">
        <f t="shared" si="3"/>
        <v>3040</v>
      </c>
      <c r="R6" s="32">
        <f t="shared" si="3"/>
        <v>5062</v>
      </c>
      <c r="S6" s="32">
        <f t="shared" si="3"/>
        <v>261.31</v>
      </c>
      <c r="T6" s="32">
        <f t="shared" si="3"/>
        <v>19.37</v>
      </c>
      <c r="U6" s="32">
        <f t="shared" si="3"/>
        <v>2102</v>
      </c>
      <c r="V6" s="32">
        <f t="shared" si="3"/>
        <v>1.96</v>
      </c>
      <c r="W6" s="32">
        <f t="shared" si="3"/>
        <v>1072.45</v>
      </c>
      <c r="X6" s="33">
        <f>IF(X7="",NA(),X7)</f>
        <v>29.57</v>
      </c>
      <c r="Y6" s="33">
        <f t="shared" ref="Y6:AG6" si="4">IF(Y7="",NA(),Y7)</f>
        <v>39.590000000000003</v>
      </c>
      <c r="Z6" s="33">
        <f t="shared" si="4"/>
        <v>39.5</v>
      </c>
      <c r="AA6" s="33">
        <f t="shared" si="4"/>
        <v>33.700000000000003</v>
      </c>
      <c r="AB6" s="33">
        <f t="shared" si="4"/>
        <v>35.97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1246.05</v>
      </c>
      <c r="BF6" s="33">
        <f t="shared" ref="BF6:BN6" si="7">IF(BF7="",NA(),BF7)</f>
        <v>6248.74</v>
      </c>
      <c r="BG6" s="33">
        <f t="shared" si="7"/>
        <v>782.14</v>
      </c>
      <c r="BH6" s="33">
        <f t="shared" si="7"/>
        <v>5751.14</v>
      </c>
      <c r="BI6" s="33">
        <f t="shared" si="7"/>
        <v>5617.96</v>
      </c>
      <c r="BJ6" s="33">
        <f t="shared" si="7"/>
        <v>1267.26</v>
      </c>
      <c r="BK6" s="33">
        <f t="shared" si="7"/>
        <v>1239.2</v>
      </c>
      <c r="BL6" s="33">
        <f t="shared" si="7"/>
        <v>1197.82</v>
      </c>
      <c r="BM6" s="33">
        <f t="shared" si="7"/>
        <v>1126.77</v>
      </c>
      <c r="BN6" s="33">
        <f t="shared" si="7"/>
        <v>1044.8</v>
      </c>
      <c r="BO6" s="32" t="str">
        <f>IF(BO7="","",IF(BO7="-","【-】","【"&amp;SUBSTITUTE(TEXT(BO7,"#,##0.00"),"-","△")&amp;"】"))</f>
        <v>【992.47】</v>
      </c>
      <c r="BP6" s="33">
        <f>IF(BP7="",NA(),BP7)</f>
        <v>18.77</v>
      </c>
      <c r="BQ6" s="33">
        <f t="shared" ref="BQ6:BY6" si="8">IF(BQ7="",NA(),BQ7)</f>
        <v>18.95</v>
      </c>
      <c r="BR6" s="33">
        <f t="shared" si="8"/>
        <v>20.03</v>
      </c>
      <c r="BS6" s="33">
        <f t="shared" si="8"/>
        <v>19.89</v>
      </c>
      <c r="BT6" s="33">
        <f t="shared" si="8"/>
        <v>22.8</v>
      </c>
      <c r="BU6" s="33">
        <f t="shared" si="8"/>
        <v>53.42</v>
      </c>
      <c r="BV6" s="33">
        <f t="shared" si="8"/>
        <v>51.56</v>
      </c>
      <c r="BW6" s="33">
        <f t="shared" si="8"/>
        <v>51.03</v>
      </c>
      <c r="BX6" s="33">
        <f t="shared" si="8"/>
        <v>50.9</v>
      </c>
      <c r="BY6" s="33">
        <f t="shared" si="8"/>
        <v>50.82</v>
      </c>
      <c r="BZ6" s="32" t="str">
        <f>IF(BZ7="","",IF(BZ7="-","【-】","【"&amp;SUBSTITUTE(TEXT(BZ7,"#,##0.00"),"-","△")&amp;"】"))</f>
        <v>【51.49】</v>
      </c>
      <c r="CA6" s="33">
        <f>IF(CA7="",NA(),CA7)</f>
        <v>624.14</v>
      </c>
      <c r="CB6" s="33">
        <f t="shared" ref="CB6:CJ6" si="9">IF(CB7="",NA(),CB7)</f>
        <v>619.30999999999995</v>
      </c>
      <c r="CC6" s="33">
        <f t="shared" si="9"/>
        <v>626.73</v>
      </c>
      <c r="CD6" s="33">
        <f t="shared" si="9"/>
        <v>611.77</v>
      </c>
      <c r="CE6" s="33">
        <f t="shared" si="9"/>
        <v>577.88</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51.08</v>
      </c>
      <c r="CM6" s="33">
        <f t="shared" ref="CM6:CU6" si="10">IF(CM7="",NA(),CM7)</f>
        <v>50.78</v>
      </c>
      <c r="CN6" s="33">
        <f t="shared" si="10"/>
        <v>49.61</v>
      </c>
      <c r="CO6" s="33">
        <f t="shared" si="10"/>
        <v>46.86</v>
      </c>
      <c r="CP6" s="33">
        <f t="shared" si="10"/>
        <v>37.65</v>
      </c>
      <c r="CQ6" s="33">
        <f t="shared" si="10"/>
        <v>54.23</v>
      </c>
      <c r="CR6" s="33">
        <f t="shared" si="10"/>
        <v>55.2</v>
      </c>
      <c r="CS6" s="33">
        <f t="shared" si="10"/>
        <v>54.74</v>
      </c>
      <c r="CT6" s="33">
        <f t="shared" si="10"/>
        <v>53.78</v>
      </c>
      <c r="CU6" s="33">
        <f t="shared" si="10"/>
        <v>53.24</v>
      </c>
      <c r="CV6" s="32" t="str">
        <f>IF(CV7="","",IF(CV7="-","【-】","【"&amp;SUBSTITUTE(TEXT(CV7,"#,##0.00"),"-","△")&amp;"】"))</f>
        <v>【53.32】</v>
      </c>
      <c r="CW6" s="33">
        <f>IF(CW7="",NA(),CW7)</f>
        <v>67.150000000000006</v>
      </c>
      <c r="CX6" s="33">
        <f t="shared" ref="CX6:DF6" si="11">IF(CX7="",NA(),CX7)</f>
        <v>67.73</v>
      </c>
      <c r="CY6" s="33">
        <f t="shared" si="11"/>
        <v>69.040000000000006</v>
      </c>
      <c r="CZ6" s="33">
        <f t="shared" si="11"/>
        <v>71.08</v>
      </c>
      <c r="DA6" s="33">
        <f t="shared" si="11"/>
        <v>71.98</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63673</v>
      </c>
      <c r="D7" s="35">
        <v>47</v>
      </c>
      <c r="E7" s="35">
        <v>17</v>
      </c>
      <c r="F7" s="35">
        <v>5</v>
      </c>
      <c r="G7" s="35">
        <v>0</v>
      </c>
      <c r="H7" s="35" t="s">
        <v>95</v>
      </c>
      <c r="I7" s="35" t="s">
        <v>96</v>
      </c>
      <c r="J7" s="35" t="s">
        <v>97</v>
      </c>
      <c r="K7" s="35" t="s">
        <v>98</v>
      </c>
      <c r="L7" s="35" t="s">
        <v>99</v>
      </c>
      <c r="M7" s="36" t="s">
        <v>100</v>
      </c>
      <c r="N7" s="36" t="s">
        <v>101</v>
      </c>
      <c r="O7" s="36">
        <v>41.86</v>
      </c>
      <c r="P7" s="36">
        <v>89.79</v>
      </c>
      <c r="Q7" s="36">
        <v>3040</v>
      </c>
      <c r="R7" s="36">
        <v>5062</v>
      </c>
      <c r="S7" s="36">
        <v>261.31</v>
      </c>
      <c r="T7" s="36">
        <v>19.37</v>
      </c>
      <c r="U7" s="36">
        <v>2102</v>
      </c>
      <c r="V7" s="36">
        <v>1.96</v>
      </c>
      <c r="W7" s="36">
        <v>1072.45</v>
      </c>
      <c r="X7" s="36">
        <v>29.57</v>
      </c>
      <c r="Y7" s="36">
        <v>39.590000000000003</v>
      </c>
      <c r="Z7" s="36">
        <v>39.5</v>
      </c>
      <c r="AA7" s="36">
        <v>33.700000000000003</v>
      </c>
      <c r="AB7" s="36">
        <v>35.97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1246.05</v>
      </c>
      <c r="BF7" s="36">
        <v>6248.74</v>
      </c>
      <c r="BG7" s="36">
        <v>782.14</v>
      </c>
      <c r="BH7" s="36">
        <v>5751.14</v>
      </c>
      <c r="BI7" s="36">
        <v>5617.96</v>
      </c>
      <c r="BJ7" s="36">
        <v>1267.26</v>
      </c>
      <c r="BK7" s="36">
        <v>1239.2</v>
      </c>
      <c r="BL7" s="36">
        <v>1197.82</v>
      </c>
      <c r="BM7" s="36">
        <v>1126.77</v>
      </c>
      <c r="BN7" s="36">
        <v>1044.8</v>
      </c>
      <c r="BO7" s="36">
        <v>992.47</v>
      </c>
      <c r="BP7" s="36">
        <v>18.77</v>
      </c>
      <c r="BQ7" s="36">
        <v>18.95</v>
      </c>
      <c r="BR7" s="36">
        <v>20.03</v>
      </c>
      <c r="BS7" s="36">
        <v>19.89</v>
      </c>
      <c r="BT7" s="36">
        <v>22.8</v>
      </c>
      <c r="BU7" s="36">
        <v>53.42</v>
      </c>
      <c r="BV7" s="36">
        <v>51.56</v>
      </c>
      <c r="BW7" s="36">
        <v>51.03</v>
      </c>
      <c r="BX7" s="36">
        <v>50.9</v>
      </c>
      <c r="BY7" s="36">
        <v>50.82</v>
      </c>
      <c r="BZ7" s="36">
        <v>51.49</v>
      </c>
      <c r="CA7" s="36">
        <v>624.14</v>
      </c>
      <c r="CB7" s="36">
        <v>619.30999999999995</v>
      </c>
      <c r="CC7" s="36">
        <v>626.73</v>
      </c>
      <c r="CD7" s="36">
        <v>611.77</v>
      </c>
      <c r="CE7" s="36">
        <v>577.88</v>
      </c>
      <c r="CF7" s="36">
        <v>269.12</v>
      </c>
      <c r="CG7" s="36">
        <v>283.26</v>
      </c>
      <c r="CH7" s="36">
        <v>289.60000000000002</v>
      </c>
      <c r="CI7" s="36">
        <v>293.27</v>
      </c>
      <c r="CJ7" s="36">
        <v>300.52</v>
      </c>
      <c r="CK7" s="36">
        <v>295.10000000000002</v>
      </c>
      <c r="CL7" s="36">
        <v>51.08</v>
      </c>
      <c r="CM7" s="36">
        <v>50.78</v>
      </c>
      <c r="CN7" s="36">
        <v>49.61</v>
      </c>
      <c r="CO7" s="36">
        <v>46.86</v>
      </c>
      <c r="CP7" s="36">
        <v>37.65</v>
      </c>
      <c r="CQ7" s="36">
        <v>54.23</v>
      </c>
      <c r="CR7" s="36">
        <v>55.2</v>
      </c>
      <c r="CS7" s="36">
        <v>54.74</v>
      </c>
      <c r="CT7" s="36">
        <v>53.78</v>
      </c>
      <c r="CU7" s="36">
        <v>53.24</v>
      </c>
      <c r="CV7" s="36">
        <v>53.32</v>
      </c>
      <c r="CW7" s="36">
        <v>67.150000000000006</v>
      </c>
      <c r="CX7" s="36">
        <v>67.73</v>
      </c>
      <c r="CY7" s="36">
        <v>69.040000000000006</v>
      </c>
      <c r="CZ7" s="36">
        <v>71.08</v>
      </c>
      <c r="DA7" s="36">
        <v>71.98</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建設水道課</cp:lastModifiedBy>
  <dcterms:created xsi:type="dcterms:W3CDTF">2016-02-03T09:09:52Z</dcterms:created>
  <dcterms:modified xsi:type="dcterms:W3CDTF">2016-02-16T06:17:36Z</dcterms:modified>
  <cp:category/>
</cp:coreProperties>
</file>