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B10" i="4" s="1"/>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AL8" i="4"/>
  <c r="W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<sst xmlns="http://schemas.openxmlformats.org/spreadsheetml/2006/main" count="221" uniqueCount="111">
  <si>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</si>
  <si>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</si>
  <si>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</si>
  <si>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</si>
  <si>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</si>
  <si>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</si>
  <si>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</si>
  <si>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</si>
  <si>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</si>
  <si>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</si>
  <si>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</si>
  <si>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</si>
  <si>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</si>
  <si>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</si>
  <si>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</si>
  <si>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</si>
  <si>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</si>
  <si>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</si>
  <si>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</si>
  <si>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</si>
  <si>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</si>
  <si>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</si>
  <si>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</si>
  <si>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</si>
  <si>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</si>
  <si>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</si>
  <si>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</si>
  <si>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</si>
  <si>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</si>
  <si>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</si>
  <si>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</si>
  <si>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</si>
  <si>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</si>
  <si>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</si>
  <si>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</si>
  <si>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</si>
  <si>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</si>
  <si>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</si>
  <si>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</si>
  <si>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</si>
  <si>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</si>
  <si>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</si>
  <si>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</si>
  <si>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</si>
  <si>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</si>
  <si>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</si>
  <si>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</si>
  <si>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</si>
  <si>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</si>
  <si>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</si>
  <si>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</si>
  <si>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</si>
  <si>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</si>
  <si>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</si>
  <si>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</si>
  <si>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</si>
  <si>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</si>
  <si>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</si>
  <si>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</si>
  <si>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</si>
  <si>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</si>
  <si>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</si>
  <si>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</si>
  <si>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</si>
  <si>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</si>
  <si>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</si>
  <si>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</si>
  <si>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</si>
  <si>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</si>
  <si>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</si>
  <si>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</si>
  <si>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</si>
  <si>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</si>
  <si>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</si>
  <si>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</si>
  <si>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</si>
  <si>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</si>
  <si>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</si>
  <si>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</si>
  <si>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</si>
  <si>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</si>
  <si>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</si>
  <si>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</si>
  <si>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</si>
  <si>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</si>
  <si>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</si>
  <si>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</si>
  <si>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</si>
  <si>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</si>
  <si>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</si>
  <si>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</si>
  <si>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</si>
  <si>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</si>
  <si>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</si>
  <si>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</si>
  <si>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</si>
  <si>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大江町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</si>
  <si>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</si>
  <si>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</si>
  <si>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</si>
  <si>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</si>
  <si>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</si>
  <si>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</si>
  <si>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</si>
  <si>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</si>
  <si>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</si>
  <si>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</si>
  <si>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</si>
  <si>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の強化等により料金収入の確保に努め、一般会計への依存度を低減させる必要があると考えている。
　また、台帳整備等の委託料の増により、汚水処理原価が一時高騰したが、経営の健全化・効率化のため、今後は更なる経費削減に努めるとともに、施設管理等の委託方法の見直しを検討していくことで、直近の原価水準を維持していけるよう努めていくこととしたい。</t>
    <rPh sb="4" eb="6">
      <t>ヒヨウ</t>
    </rPh>
    <rPh sb="12" eb="14">
      <t>リョウキン</t>
    </rPh>
    <rPh sb="14" eb="16">
      <t>シュウニュウ</t>
    </rPh>
    <rPh sb="16" eb="17">
      <t>オヨ</t>
    </rPh>
    <rPh sb="18" eb="20">
      <t>イッパン</t>
    </rPh>
    <rPh sb="20" eb="22">
      <t>カイケイ</t>
    </rPh>
    <rPh sb="22" eb="24">
      <t>クリイレ</t>
    </rPh>
    <rPh sb="24" eb="25">
      <t>キン</t>
    </rPh>
    <rPh sb="26" eb="27">
      <t>マカナ</t>
    </rPh>
    <rPh sb="35" eb="37">
      <t>ショリ</t>
    </rPh>
    <rPh sb="37" eb="39">
      <t>シセツ</t>
    </rPh>
    <rPh sb="40" eb="41">
      <t>タイ</t>
    </rPh>
    <rPh sb="43" eb="45">
      <t>ジンコウ</t>
    </rPh>
    <rPh sb="45" eb="47">
      <t>ワリアイ</t>
    </rPh>
    <rPh sb="48" eb="49">
      <t>スク</t>
    </rPh>
    <rPh sb="52" eb="54">
      <t>コンゴ</t>
    </rPh>
    <rPh sb="55" eb="57">
      <t>ジンコウ</t>
    </rPh>
    <rPh sb="57" eb="59">
      <t>ゾウカ</t>
    </rPh>
    <rPh sb="69" eb="71">
      <t>ミコ</t>
    </rPh>
    <rPh sb="73" eb="75">
      <t>チク</t>
    </rPh>
    <rPh sb="82" eb="84">
      <t>リョウキン</t>
    </rPh>
    <rPh sb="84" eb="86">
      <t>シュウニュウ</t>
    </rPh>
    <rPh sb="87" eb="89">
      <t>ゾウカ</t>
    </rPh>
    <rPh sb="106" eb="108">
      <t>ミノウ</t>
    </rPh>
    <rPh sb="108" eb="110">
      <t>タイサク</t>
    </rPh>
    <rPh sb="111" eb="113">
      <t>キョウカ</t>
    </rPh>
    <rPh sb="113" eb="114">
      <t>トウ</t>
    </rPh>
    <rPh sb="117" eb="119">
      <t>リョウキン</t>
    </rPh>
    <rPh sb="119" eb="121">
      <t>シュウニュウ</t>
    </rPh>
    <rPh sb="122" eb="124">
      <t>カクホ</t>
    </rPh>
    <rPh sb="125" eb="126">
      <t>ツト</t>
    </rPh>
    <rPh sb="128" eb="130">
      <t>イッパン</t>
    </rPh>
    <rPh sb="130" eb="132">
      <t>カイケイ</t>
    </rPh>
    <rPh sb="134" eb="137">
      <t>イゾンド</t>
    </rPh>
    <rPh sb="138" eb="140">
      <t>テイゲン</t>
    </rPh>
    <rPh sb="143" eb="145">
      <t>ヒツヨウ</t>
    </rPh>
    <rPh sb="149" eb="150">
      <t>カンガ</t>
    </rPh>
    <rPh sb="160" eb="162">
      <t>ダイチョウ</t>
    </rPh>
    <rPh sb="162" eb="164">
      <t>セイビ</t>
    </rPh>
    <rPh sb="164" eb="165">
      <t>トウ</t>
    </rPh>
    <rPh sb="166" eb="169">
      <t>イタクリョウ</t>
    </rPh>
    <rPh sb="170" eb="171">
      <t>ゾウ</t>
    </rPh>
    <rPh sb="175" eb="177">
      <t>オスイ</t>
    </rPh>
    <rPh sb="177" eb="179">
      <t>ショリ</t>
    </rPh>
    <rPh sb="179" eb="181">
      <t>ゲンカ</t>
    </rPh>
    <rPh sb="182" eb="184">
      <t>イチジ</t>
    </rPh>
    <rPh sb="184" eb="186">
      <t>コウトウ</t>
    </rPh>
    <rPh sb="204" eb="206">
      <t>コンゴ</t>
    </rPh>
    <rPh sb="207" eb="208">
      <t>サラ</t>
    </rPh>
    <rPh sb="210" eb="212">
      <t>ケイヒ</t>
    </rPh>
    <rPh sb="212" eb="214">
      <t>サクゲン</t>
    </rPh>
    <rPh sb="215" eb="216">
      <t>ツト</t>
    </rPh>
    <rPh sb="223" eb="225">
      <t>シセツ</t>
    </rPh>
    <rPh sb="225" eb="227">
      <t>カンリ</t>
    </rPh>
    <rPh sb="227" eb="228">
      <t>トウ</t>
    </rPh>
    <rPh sb="265" eb="266">
      <t>ツト</t>
    </rPh>
    <phoneticPr fontId="4"/>
  </si>
  <si>
    <t>　
　供用開始後最長20年の施設であるが、老朽化に伴う施設の不具合は特段生じていない状況である。
　現在は、年次計画に基づいた数年毎のメンテナンスで対応している状況だが、今後進む施設の老朽化対策として、管渠及び処理場の長寿命化計画を策定し長期的な施設・設備の適正な維持管理を行い、費用の軽減を図っていくこととしたい。　　　　</t>
    <rPh sb="3" eb="5">
      <t>キョウヨウ</t>
    </rPh>
    <rPh sb="5" eb="7">
      <t>カイシ</t>
    </rPh>
    <rPh sb="7" eb="8">
      <t>ゴ</t>
    </rPh>
    <rPh sb="8" eb="10">
      <t>サイチョウ</t>
    </rPh>
    <rPh sb="12" eb="13">
      <t>ネン</t>
    </rPh>
    <rPh sb="14" eb="16">
      <t>シセツ</t>
    </rPh>
    <rPh sb="21" eb="24">
      <t>ロウキュウカ</t>
    </rPh>
    <rPh sb="25" eb="26">
      <t>トモナ</t>
    </rPh>
    <rPh sb="27" eb="29">
      <t>シセツ</t>
    </rPh>
    <rPh sb="30" eb="33">
      <t>フグアイ</t>
    </rPh>
    <rPh sb="34" eb="36">
      <t>トクダン</t>
    </rPh>
    <rPh sb="36" eb="37">
      <t>ショウ</t>
    </rPh>
    <rPh sb="42" eb="44">
      <t>ジョウキョウ</t>
    </rPh>
    <rPh sb="50" eb="52">
      <t>ゲンザイ</t>
    </rPh>
    <rPh sb="54" eb="56">
      <t>ネンジ</t>
    </rPh>
    <rPh sb="56" eb="58">
      <t>ケイカク</t>
    </rPh>
    <rPh sb="59" eb="60">
      <t>モト</t>
    </rPh>
    <rPh sb="63" eb="65">
      <t>スウネン</t>
    </rPh>
    <rPh sb="65" eb="66">
      <t>ゴト</t>
    </rPh>
    <rPh sb="74" eb="76">
      <t>タイオウ</t>
    </rPh>
    <rPh sb="80" eb="82">
      <t>ジョウキョウ</t>
    </rPh>
    <rPh sb="85" eb="87">
      <t>コンゴ</t>
    </rPh>
    <rPh sb="87" eb="88">
      <t>スス</t>
    </rPh>
    <rPh sb="89" eb="91">
      <t>シセツ</t>
    </rPh>
    <rPh sb="95" eb="97">
      <t>タイサク</t>
    </rPh>
    <rPh sb="101" eb="103">
      <t>カンキョ</t>
    </rPh>
    <rPh sb="103" eb="104">
      <t>オヨ</t>
    </rPh>
    <rPh sb="105" eb="107">
      <t>ショリ</t>
    </rPh>
    <rPh sb="107" eb="108">
      <t>ジョウ</t>
    </rPh>
    <rPh sb="109" eb="110">
      <t>チョウ</t>
    </rPh>
    <rPh sb="110" eb="113">
      <t>ジュミョウカ</t>
    </rPh>
    <rPh sb="113" eb="115">
      <t>ケイカク</t>
    </rPh>
    <rPh sb="116" eb="118">
      <t>サクテイ</t>
    </rPh>
    <rPh sb="119" eb="122">
      <t>チョウキテキ</t>
    </rPh>
    <rPh sb="123" eb="125">
      <t>シセツ</t>
    </rPh>
    <rPh sb="126" eb="128">
      <t>セツビ</t>
    </rPh>
    <rPh sb="129" eb="131">
      <t>テキセイ</t>
    </rPh>
    <rPh sb="132" eb="134">
      <t>イジ</t>
    </rPh>
    <rPh sb="134" eb="136">
      <t>カンリ</t>
    </rPh>
    <rPh sb="137" eb="138">
      <t>オコナ</t>
    </rPh>
    <rPh sb="140" eb="142">
      <t>ヒヨウ</t>
    </rPh>
    <rPh sb="143" eb="145">
      <t>ケイゲン</t>
    </rPh>
    <phoneticPr fontId="4"/>
  </si>
  <si>
    <t>　
　農業集落排水事業の接続率は高く、新たな接続者の獲得は難しい状況であるので、長期的な視点での施設の維持管理計画を策定し実施していくことで、維持管理費用の削減に努めていきたい。</t>
    <rPh sb="3" eb="5">
      <t>ノウギョウ</t>
    </rPh>
    <rPh sb="5" eb="7">
      <t>シュウラク</t>
    </rPh>
    <rPh sb="7" eb="9">
      <t>ハイスイ</t>
    </rPh>
    <rPh sb="9" eb="11">
      <t>ジギョウ</t>
    </rPh>
    <rPh sb="12" eb="14">
      <t>セツゾク</t>
    </rPh>
    <rPh sb="14" eb="15">
      <t>リツ</t>
    </rPh>
    <rPh sb="16" eb="17">
      <t>タカ</t>
    </rPh>
    <rPh sb="19" eb="20">
      <t>アラ</t>
    </rPh>
    <rPh sb="22" eb="24">
      <t>セツゾク</t>
    </rPh>
    <rPh sb="24" eb="25">
      <t>シャ</t>
    </rPh>
    <rPh sb="26" eb="28">
      <t>カクトク</t>
    </rPh>
    <rPh sb="29" eb="30">
      <t>ムズカ</t>
    </rPh>
    <rPh sb="32" eb="34">
      <t>ジョウキョウ</t>
    </rPh>
    <rPh sb="40" eb="43">
      <t>チョウキテキ</t>
    </rPh>
    <rPh sb="44" eb="46">
      <t>シテン</t>
    </rPh>
    <rPh sb="48" eb="50">
      <t>シセツ</t>
    </rPh>
    <rPh sb="51" eb="53">
      <t>イジ</t>
    </rPh>
    <rPh sb="53" eb="55">
      <t>カンリ</t>
    </rPh>
    <rPh sb="55" eb="57">
      <t>ケイカク</t>
    </rPh>
    <rPh sb="58" eb="60">
      <t>サクテイ</t>
    </rPh>
    <rPh sb="61" eb="63">
      <t>ジッシ</t>
    </rPh>
    <rPh sb="71" eb="73">
      <t>イジ</t>
    </rPh>
    <rPh sb="73" eb="75">
      <t>カンリ</t>
    </rPh>
    <rPh sb="75" eb="77">
      <t>ヒヨウ</t>
    </rPh>
    <rPh sb="78" eb="80">
      <t>サクゲン</t>
    </rPh>
    <rPh sb="81" eb="8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</si>
</sst>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641664"/>
        <c:axId val="10264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02641664"/>
        <c:axId val="102643584"/>
      </c:lineChart>
      <c:dateAx>
        <c:axId val="102641664"/>
        <c:scaling>
          <c:orientation val="minMax"/>
        </c:scaling>
        <c:delete val="1"/>
        <c:axPos val="b"/>
        <c:numFmt formatCode="ge" sourceLinked="1"/>
        <c:majorTickMark val="none"/>
        <c:minorTickMark val="none"/>
        <c:tickLblPos val="none"/>
        <c:crossAx val="102643584"/>
        <c:crosses val="autoZero"/>
        <c:auto val="1"/>
        <c:lblOffset val="100"/>
        <c:baseTimeUnit val="years"/>
      </c:dateAx>
      <c:valAx>
        <c:axId val="1026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4166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58.04</c:v>
                </c:pt>
                <c:pt idx="1">
                  <c:v>56.25</c:v>
                </c:pt>
                <c:pt idx="2">
                  <c:v>52.23</c:v>
                </c:pt>
                <c:pt idx="3">
                  <c:v>52.23</c:v>
                </c:pt>
                <c:pt idx="4">
                  <c:v>48.66</c:v>
                </c:pt>
              </c:numCache>
            </c:numRef>
          </c:val>
        </c:ser>
        <c:dLbls>
          <c:showLegendKey val="0"/>
          <c:showVal val="0"/>
          <c:showCatName val="0"/>
          <c:showSerName val="0"/>
          <c:showPercent val="0"/>
          <c:showBubbleSize val="0"/>
        </c:dLbls>
        <c:gapWidth val="150"/>
        <c:axId val="105496960"/>
        <c:axId val="10549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05496960"/>
        <c:axId val="105498880"/>
      </c:lineChart>
      <c:dateAx>
        <c:axId val="105496960"/>
        <c:scaling>
          <c:orientation val="minMax"/>
        </c:scaling>
        <c:delete val="1"/>
        <c:axPos val="b"/>
        <c:numFmt formatCode="ge" sourceLinked="1"/>
        <c:majorTickMark val="none"/>
        <c:minorTickMark val="none"/>
        <c:tickLblPos val="none"/>
        <c:crossAx val="105498880"/>
        <c:crosses val="autoZero"/>
        <c:auto val="1"/>
        <c:lblOffset val="100"/>
        <c:baseTimeUnit val="years"/>
      </c:dateAx>
      <c:valAx>
        <c:axId val="10549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4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84.34</c:v>
                </c:pt>
                <c:pt idx="1">
                  <c:v>82.88</c:v>
                </c:pt>
                <c:pt idx="2">
                  <c:v>83.09</c:v>
                </c:pt>
                <c:pt idx="3">
                  <c:v>84.2</c:v>
                </c:pt>
                <c:pt idx="4">
                  <c:v>84.98</c:v>
                </c:pt>
              </c:numCache>
            </c:numRef>
          </c:val>
        </c:ser>
        <c:dLbls>
          <c:showLegendKey val="0"/>
          <c:showVal val="0"/>
          <c:showCatName val="0"/>
          <c:showSerName val="0"/>
          <c:showPercent val="0"/>
          <c:showBubbleSize val="0"/>
        </c:dLbls>
        <c:gapWidth val="150"/>
        <c:axId val="105533440"/>
        <c:axId val="10553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05533440"/>
        <c:axId val="105535360"/>
      </c:lineChart>
      <c:dateAx>
        <c:axId val="105533440"/>
        <c:scaling>
          <c:orientation val="minMax"/>
        </c:scaling>
        <c:delete val="1"/>
        <c:axPos val="b"/>
        <c:numFmt formatCode="ge" sourceLinked="1"/>
        <c:majorTickMark val="none"/>
        <c:minorTickMark val="none"/>
        <c:tickLblPos val="none"/>
        <c:crossAx val="105535360"/>
        <c:crosses val="autoZero"/>
        <c:auto val="1"/>
        <c:lblOffset val="100"/>
        <c:baseTimeUnit val="years"/>
      </c:dateAx>
      <c:valAx>
        <c:axId val="10553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96.54</c:v>
                </c:pt>
                <c:pt idx="1">
                  <c:v>97.53</c:v>
                </c:pt>
                <c:pt idx="2">
                  <c:v>98.97</c:v>
                </c:pt>
                <c:pt idx="3">
                  <c:v>100.23</c:v>
                </c:pt>
                <c:pt idx="4">
                  <c:v>100.22</c:v>
                </c:pt>
              </c:numCache>
            </c:numRef>
          </c:val>
        </c:ser>
        <c:dLbls>
          <c:showLegendKey val="0"/>
          <c:showVal val="0"/>
          <c:showCatName val="0"/>
          <c:showSerName val="0"/>
          <c:showPercent val="0"/>
          <c:showBubbleSize val="0"/>
        </c:dLbls>
        <c:gapWidth val="150"/>
        <c:axId val="102657408"/>
        <c:axId val="10267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57408"/>
        <c:axId val="102671872"/>
      </c:lineChart>
      <c:dateAx>
        <c:axId val="102657408"/>
        <c:scaling>
          <c:orientation val="minMax"/>
        </c:scaling>
        <c:delete val="1"/>
        <c:axPos val="b"/>
        <c:numFmt formatCode="ge" sourceLinked="1"/>
        <c:majorTickMark val="none"/>
        <c:minorTickMark val="none"/>
        <c:tickLblPos val="none"/>
        <c:crossAx val="102671872"/>
        <c:crosses val="autoZero"/>
        <c:auto val="1"/>
        <c:lblOffset val="100"/>
        <c:baseTimeUnit val="years"/>
      </c:dateAx>
      <c:valAx>
        <c:axId val="10267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5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85696"/>
        <c:axId val="10269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85696"/>
        <c:axId val="102691968"/>
      </c:lineChart>
      <c:dateAx>
        <c:axId val="102685696"/>
        <c:scaling>
          <c:orientation val="minMax"/>
        </c:scaling>
        <c:delete val="1"/>
        <c:axPos val="b"/>
        <c:numFmt formatCode="ge" sourceLinked="1"/>
        <c:majorTickMark val="none"/>
        <c:minorTickMark val="none"/>
        <c:tickLblPos val="none"/>
        <c:crossAx val="102691968"/>
        <c:crosses val="autoZero"/>
        <c:auto val="1"/>
        <c:lblOffset val="100"/>
        <c:baseTimeUnit val="years"/>
      </c:dateAx>
      <c:valAx>
        <c:axId val="10269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8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216640"/>
        <c:axId val="10522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16640"/>
        <c:axId val="105227008"/>
      </c:lineChart>
      <c:dateAx>
        <c:axId val="105216640"/>
        <c:scaling>
          <c:orientation val="minMax"/>
        </c:scaling>
        <c:delete val="1"/>
        <c:axPos val="b"/>
        <c:numFmt formatCode="ge" sourceLinked="1"/>
        <c:majorTickMark val="none"/>
        <c:minorTickMark val="none"/>
        <c:tickLblPos val="none"/>
        <c:crossAx val="105227008"/>
        <c:crosses val="autoZero"/>
        <c:auto val="1"/>
        <c:lblOffset val="100"/>
        <c:baseTimeUnit val="years"/>
      </c:dateAx>
      <c:valAx>
        <c:axId val="10522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1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257216"/>
        <c:axId val="10525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57216"/>
        <c:axId val="105259392"/>
      </c:lineChart>
      <c:dateAx>
        <c:axId val="105257216"/>
        <c:scaling>
          <c:orientation val="minMax"/>
        </c:scaling>
        <c:delete val="1"/>
        <c:axPos val="b"/>
        <c:numFmt formatCode="ge" sourceLinked="1"/>
        <c:majorTickMark val="none"/>
        <c:minorTickMark val="none"/>
        <c:tickLblPos val="none"/>
        <c:crossAx val="105259392"/>
        <c:crosses val="autoZero"/>
        <c:auto val="1"/>
        <c:lblOffset val="100"/>
        <c:baseTimeUnit val="years"/>
      </c:dateAx>
      <c:valAx>
        <c:axId val="10525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5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281408"/>
        <c:axId val="10528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81408"/>
        <c:axId val="105283584"/>
      </c:lineChart>
      <c:dateAx>
        <c:axId val="105281408"/>
        <c:scaling>
          <c:orientation val="minMax"/>
        </c:scaling>
        <c:delete val="1"/>
        <c:axPos val="b"/>
        <c:numFmt formatCode="ge" sourceLinked="1"/>
        <c:majorTickMark val="none"/>
        <c:minorTickMark val="none"/>
        <c:tickLblPos val="none"/>
        <c:crossAx val="105283584"/>
        <c:crosses val="autoZero"/>
        <c:auto val="1"/>
        <c:lblOffset val="100"/>
        <c:baseTimeUnit val="years"/>
      </c:dateAx>
      <c:valAx>
        <c:axId val="10528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8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313792"/>
        <c:axId val="10531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5313792"/>
        <c:axId val="105315712"/>
      </c:lineChart>
      <c:dateAx>
        <c:axId val="105313792"/>
        <c:scaling>
          <c:orientation val="minMax"/>
        </c:scaling>
        <c:delete val="1"/>
        <c:axPos val="b"/>
        <c:numFmt formatCode="ge" sourceLinked="1"/>
        <c:majorTickMark val="none"/>
        <c:minorTickMark val="none"/>
        <c:tickLblPos val="none"/>
        <c:crossAx val="105315712"/>
        <c:crosses val="autoZero"/>
        <c:auto val="1"/>
        <c:lblOffset val="100"/>
        <c:baseTimeUnit val="years"/>
      </c:dateAx>
      <c:valAx>
        <c:axId val="10531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1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54.69</c:v>
                </c:pt>
                <c:pt idx="1">
                  <c:v>46.75</c:v>
                </c:pt>
                <c:pt idx="2">
                  <c:v>42.38</c:v>
                </c:pt>
                <c:pt idx="3">
                  <c:v>27.5</c:v>
                </c:pt>
                <c:pt idx="4">
                  <c:v>34.840000000000003</c:v>
                </c:pt>
              </c:numCache>
            </c:numRef>
          </c:val>
        </c:ser>
        <c:dLbls>
          <c:showLegendKey val="0"/>
          <c:showVal val="0"/>
          <c:showCatName val="0"/>
          <c:showSerName val="0"/>
          <c:showPercent val="0"/>
          <c:showBubbleSize val="0"/>
        </c:dLbls>
        <c:gapWidth val="150"/>
        <c:axId val="105415808"/>
        <c:axId val="10541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5415808"/>
        <c:axId val="105417728"/>
      </c:lineChart>
      <c:dateAx>
        <c:axId val="105415808"/>
        <c:scaling>
          <c:orientation val="minMax"/>
        </c:scaling>
        <c:delete val="1"/>
        <c:axPos val="b"/>
        <c:numFmt formatCode="ge" sourceLinked="1"/>
        <c:majorTickMark val="none"/>
        <c:minorTickMark val="none"/>
        <c:tickLblPos val="none"/>
        <c:crossAx val="105417728"/>
        <c:crosses val="autoZero"/>
        <c:auto val="1"/>
        <c:lblOffset val="100"/>
        <c:baseTimeUnit val="years"/>
      </c:dateAx>
      <c:valAx>
        <c:axId val="10541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41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336.93</c:v>
                </c:pt>
                <c:pt idx="1">
                  <c:v>396.93</c:v>
                </c:pt>
                <c:pt idx="2">
                  <c:v>436.73</c:v>
                </c:pt>
                <c:pt idx="3">
                  <c:v>686.12</c:v>
                </c:pt>
                <c:pt idx="4">
                  <c:v>545.22</c:v>
                </c:pt>
              </c:numCache>
            </c:numRef>
          </c:val>
        </c:ser>
        <c:dLbls>
          <c:showLegendKey val="0"/>
          <c:showVal val="0"/>
          <c:showCatName val="0"/>
          <c:showSerName val="0"/>
          <c:showPercent val="0"/>
          <c:showBubbleSize val="0"/>
        </c:dLbls>
        <c:gapWidth val="150"/>
        <c:axId val="105460480"/>
        <c:axId val="105462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5460480"/>
        <c:axId val="105462400"/>
      </c:lineChart>
      <c:dateAx>
        <c:axId val="105460480"/>
        <c:scaling>
          <c:orientation val="minMax"/>
        </c:scaling>
        <c:delete val="1"/>
        <c:axPos val="b"/>
        <c:numFmt formatCode="ge" sourceLinked="1"/>
        <c:majorTickMark val="none"/>
        <c:minorTickMark val="none"/>
        <c:tickLblPos val="none"/>
        <c:crossAx val="105462400"/>
        <c:crosses val="autoZero"/>
        <c:auto val="1"/>
        <c:lblOffset val="100"/>
        <c:baseTimeUnit val="years"/>
      </c:dateAx>
      <c:valAx>
        <c:axId val="10546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46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3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大江町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8836</v>
      </c>
      <c r="AM8" s="64"/>
      <c r="AN8" s="64"/>
      <c r="AO8" s="64"/>
      <c r="AP8" s="64"/>
      <c r="AQ8" s="64"/>
      <c r="AR8" s="64"/>
      <c r="AS8" s="64"/>
      <c r="AT8" s="63">
        <f>データ!S6</f>
        <v>154.08000000000001</v>
      </c>
      <c r="AU8" s="63"/>
      <c r="AV8" s="63"/>
      <c r="AW8" s="63"/>
      <c r="AX8" s="63"/>
      <c r="AY8" s="63"/>
      <c r="AZ8" s="63"/>
      <c r="BA8" s="63"/>
      <c r="BB8" s="63">
        <f>データ!T6</f>
        <v>57.35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6.63</v>
      </c>
      <c r="Q10" s="63"/>
      <c r="R10" s="63"/>
      <c r="S10" s="63"/>
      <c r="T10" s="63"/>
      <c r="U10" s="63"/>
      <c r="V10" s="63"/>
      <c r="W10" s="63">
        <f>データ!P6</f>
        <v>88.09</v>
      </c>
      <c r="X10" s="63"/>
      <c r="Y10" s="63"/>
      <c r="Z10" s="63"/>
      <c r="AA10" s="63"/>
      <c r="AB10" s="63"/>
      <c r="AC10" s="63"/>
      <c r="AD10" s="64">
        <f>データ!Q6</f>
        <v>3618</v>
      </c>
      <c r="AE10" s="64"/>
      <c r="AF10" s="64"/>
      <c r="AG10" s="64"/>
      <c r="AH10" s="64"/>
      <c r="AI10" s="64"/>
      <c r="AJ10" s="64"/>
      <c r="AK10" s="2"/>
      <c r="AL10" s="64">
        <f>データ!U6</f>
        <v>586</v>
      </c>
      <c r="AM10" s="64"/>
      <c r="AN10" s="64"/>
      <c r="AO10" s="64"/>
      <c r="AP10" s="64"/>
      <c r="AQ10" s="64"/>
      <c r="AR10" s="64"/>
      <c r="AS10" s="64"/>
      <c r="AT10" s="63">
        <f>データ!V6</f>
        <v>0.54</v>
      </c>
      <c r="AU10" s="63"/>
      <c r="AV10" s="63"/>
      <c r="AW10" s="63"/>
      <c r="AX10" s="63"/>
      <c r="AY10" s="63"/>
      <c r="AZ10" s="63"/>
      <c r="BA10" s="63"/>
      <c r="BB10" s="63">
        <f>データ!W6</f>
        <v>1085.19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63240</v>
      </c>
      <c r="D6" s="31">
        <f t="shared" si="3"/>
        <v>47</v>
      </c>
      <c r="E6" s="31">
        <f t="shared" si="3"/>
        <v>17</v>
      </c>
      <c r="F6" s="31">
        <f t="shared" si="3"/>
        <v>5</v>
      </c>
      <c r="G6" s="31">
        <f t="shared" si="3"/>
        <v>0</v>
      </c>
      <c r="H6" s="31" t="str">
        <f t="shared" si="3"/>
        <v>山形県　大江町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6.63</v>
      </c>
      <c r="P6" s="32">
        <f t="shared" si="3"/>
        <v>88.09</v>
      </c>
      <c r="Q6" s="32">
        <f t="shared" si="3"/>
        <v>3618</v>
      </c>
      <c r="R6" s="32">
        <f t="shared" si="3"/>
        <v>8836</v>
      </c>
      <c r="S6" s="32">
        <f t="shared" si="3"/>
        <v>154.08000000000001</v>
      </c>
      <c r="T6" s="32">
        <f t="shared" si="3"/>
        <v>57.35</v>
      </c>
      <c r="U6" s="32">
        <f t="shared" si="3"/>
        <v>586</v>
      </c>
      <c r="V6" s="32">
        <f t="shared" si="3"/>
        <v>0.54</v>
      </c>
      <c r="W6" s="32">
        <f t="shared" si="3"/>
        <v>1085.19</v>
      </c>
      <c r="X6" s="33">
        <f>IF(X7="",NA(),X7)</f>
        <v>96.54</v>
      </c>
      <c r="Y6" s="33">
        <f t="shared" ref="Y6:AG6" si="4">IF(Y7="",NA(),Y7)</f>
        <v>97.53</v>
      </c>
      <c r="Z6" s="33">
        <f t="shared" si="4"/>
        <v>98.97</v>
      </c>
      <c r="AA6" s="33">
        <f t="shared" si="4"/>
        <v>100.23</v>
      </c>
      <c r="AB6" s="33">
        <f t="shared" si="4"/>
        <v>100.22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1316.7</v>
      </c>
      <c r="BK6" s="33">
        <f t="shared" si="7"/>
        <v>1239.2</v>
      </c>
      <c r="BL6" s="33">
        <f t="shared" si="7"/>
        <v>1197.82</v>
      </c>
      <c r="BM6" s="33">
        <f t="shared" si="7"/>
        <v>1126.77</v>
      </c>
      <c r="BN6" s="33">
        <f t="shared" si="7"/>
        <v>1044.8</v>
      </c>
      <c r="BO6" s="32" t="str">
        <f>IF(BO7="","",IF(BO7="-","【-】","【"&amp;SUBSTITUTE(TEXT(BO7,"#,##0.00"),"-","△")&amp;"】"))</f>
        <v>【992.47】</v>
      </c>
      <c r="BP6" s="33">
        <f>IF(BP7="",NA(),BP7)</f>
        <v>54.69</v>
      </c>
      <c r="BQ6" s="33">
        <f t="shared" ref="BQ6:BY6" si="8">IF(BQ7="",NA(),BQ7)</f>
        <v>46.75</v>
      </c>
      <c r="BR6" s="33">
        <f t="shared" si="8"/>
        <v>42.38</v>
      </c>
      <c r="BS6" s="33">
        <f t="shared" si="8"/>
        <v>27.5</v>
      </c>
      <c r="BT6" s="33">
        <f t="shared" si="8"/>
        <v>34.840000000000003</v>
      </c>
      <c r="BU6" s="33">
        <f t="shared" si="8"/>
        <v>43.24</v>
      </c>
      <c r="BV6" s="33">
        <f t="shared" si="8"/>
        <v>51.56</v>
      </c>
      <c r="BW6" s="33">
        <f t="shared" si="8"/>
        <v>51.03</v>
      </c>
      <c r="BX6" s="33">
        <f t="shared" si="8"/>
        <v>50.9</v>
      </c>
      <c r="BY6" s="33">
        <f t="shared" si="8"/>
        <v>50.82</v>
      </c>
      <c r="BZ6" s="32" t="str">
        <f>IF(BZ7="","",IF(BZ7="-","【-】","【"&amp;SUBSTITUTE(TEXT(BZ7,"#,##0.00"),"-","△")&amp;"】"))</f>
        <v>【51.49】</v>
      </c>
      <c r="CA6" s="33">
        <f>IF(CA7="",NA(),CA7)</f>
        <v>336.93</v>
      </c>
      <c r="CB6" s="33">
        <f t="shared" ref="CB6:CJ6" si="9">IF(CB7="",NA(),CB7)</f>
        <v>396.93</v>
      </c>
      <c r="CC6" s="33">
        <f t="shared" si="9"/>
        <v>436.73</v>
      </c>
      <c r="CD6" s="33">
        <f t="shared" si="9"/>
        <v>686.12</v>
      </c>
      <c r="CE6" s="33">
        <f t="shared" si="9"/>
        <v>545.22</v>
      </c>
      <c r="CF6" s="33">
        <f t="shared" si="9"/>
        <v>338.76</v>
      </c>
      <c r="CG6" s="33">
        <f t="shared" si="9"/>
        <v>283.26</v>
      </c>
      <c r="CH6" s="33">
        <f t="shared" si="9"/>
        <v>289.60000000000002</v>
      </c>
      <c r="CI6" s="33">
        <f t="shared" si="9"/>
        <v>293.27</v>
      </c>
      <c r="CJ6" s="33">
        <f t="shared" si="9"/>
        <v>300.52</v>
      </c>
      <c r="CK6" s="32" t="str">
        <f>IF(CK7="","",IF(CK7="-","【-】","【"&amp;SUBSTITUTE(TEXT(CK7,"#,##0.00"),"-","△")&amp;"】"))</f>
        <v>【295.10】</v>
      </c>
      <c r="CL6" s="33">
        <f>IF(CL7="",NA(),CL7)</f>
        <v>58.04</v>
      </c>
      <c r="CM6" s="33">
        <f t="shared" ref="CM6:CU6" si="10">IF(CM7="",NA(),CM7)</f>
        <v>56.25</v>
      </c>
      <c r="CN6" s="33">
        <f t="shared" si="10"/>
        <v>52.23</v>
      </c>
      <c r="CO6" s="33">
        <f t="shared" si="10"/>
        <v>52.23</v>
      </c>
      <c r="CP6" s="33">
        <f t="shared" si="10"/>
        <v>48.66</v>
      </c>
      <c r="CQ6" s="33">
        <f t="shared" si="10"/>
        <v>44.65</v>
      </c>
      <c r="CR6" s="33">
        <f t="shared" si="10"/>
        <v>55.2</v>
      </c>
      <c r="CS6" s="33">
        <f t="shared" si="10"/>
        <v>54.74</v>
      </c>
      <c r="CT6" s="33">
        <f t="shared" si="10"/>
        <v>53.78</v>
      </c>
      <c r="CU6" s="33">
        <f t="shared" si="10"/>
        <v>53.24</v>
      </c>
      <c r="CV6" s="32" t="str">
        <f>IF(CV7="","",IF(CV7="-","【-】","【"&amp;SUBSTITUTE(TEXT(CV7,"#,##0.00"),"-","△")&amp;"】"))</f>
        <v>【53.32】</v>
      </c>
      <c r="CW6" s="33">
        <f>IF(CW7="",NA(),CW7)</f>
        <v>84.34</v>
      </c>
      <c r="CX6" s="33">
        <f t="shared" ref="CX6:DF6" si="11">IF(CX7="",NA(),CX7)</f>
        <v>82.88</v>
      </c>
      <c r="CY6" s="33">
        <f t="shared" si="11"/>
        <v>83.09</v>
      </c>
      <c r="CZ6" s="33">
        <f t="shared" si="11"/>
        <v>84.2</v>
      </c>
      <c r="DA6" s="33">
        <f t="shared" si="11"/>
        <v>84.98</v>
      </c>
      <c r="DB6" s="33">
        <f t="shared" si="11"/>
        <v>73.599999999999994</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63240</v>
      </c>
      <c r="D7" s="35">
        <v>47</v>
      </c>
      <c r="E7" s="35">
        <v>17</v>
      </c>
      <c r="F7" s="35">
        <v>5</v>
      </c>
      <c r="G7" s="35">
        <v>0</v>
      </c>
      <c r="H7" s="35" t="s">
        <v>96</v>
      </c>
      <c r="I7" s="35" t="s">
        <v>97</v>
      </c>
      <c r="J7" s="35" t="s">
        <v>98</v>
      </c>
      <c r="K7" s="35" t="s">
        <v>99</v>
      </c>
      <c r="L7" s="35" t="s">
        <v>100</v>
      </c>
      <c r="M7" s="36" t="s">
        <v>101</v>
      </c>
      <c r="N7" s="36" t="s">
        <v>102</v>
      </c>
      <c r="O7" s="36">
        <v>6.63</v>
      </c>
      <c r="P7" s="36">
        <v>88.09</v>
      </c>
      <c r="Q7" s="36">
        <v>3618</v>
      </c>
      <c r="R7" s="36">
        <v>8836</v>
      </c>
      <c r="S7" s="36">
        <v>154.08000000000001</v>
      </c>
      <c r="T7" s="36">
        <v>57.35</v>
      </c>
      <c r="U7" s="36">
        <v>586</v>
      </c>
      <c r="V7" s="36">
        <v>0.54</v>
      </c>
      <c r="W7" s="36">
        <v>1085.19</v>
      </c>
      <c r="X7" s="36">
        <v>96.54</v>
      </c>
      <c r="Y7" s="36">
        <v>97.53</v>
      </c>
      <c r="Z7" s="36">
        <v>98.97</v>
      </c>
      <c r="AA7" s="36">
        <v>100.23</v>
      </c>
      <c r="AB7" s="36">
        <v>100.22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1316.7</v>
      </c>
      <c r="BK7" s="36">
        <v>1239.2</v>
      </c>
      <c r="BL7" s="36">
        <v>1197.82</v>
      </c>
      <c r="BM7" s="36">
        <v>1126.77</v>
      </c>
      <c r="BN7" s="36">
        <v>1044.8</v>
      </c>
      <c r="BO7" s="36">
        <v>992.47</v>
      </c>
      <c r="BP7" s="36">
        <v>54.69</v>
      </c>
      <c r="BQ7" s="36">
        <v>46.75</v>
      </c>
      <c r="BR7" s="36">
        <v>42.38</v>
      </c>
      <c r="BS7" s="36">
        <v>27.5</v>
      </c>
      <c r="BT7" s="36">
        <v>34.840000000000003</v>
      </c>
      <c r="BU7" s="36">
        <v>43.24</v>
      </c>
      <c r="BV7" s="36">
        <v>51.56</v>
      </c>
      <c r="BW7" s="36">
        <v>51.03</v>
      </c>
      <c r="BX7" s="36">
        <v>50.9</v>
      </c>
      <c r="BY7" s="36">
        <v>50.82</v>
      </c>
      <c r="BZ7" s="36">
        <v>51.49</v>
      </c>
      <c r="CA7" s="36">
        <v>336.93</v>
      </c>
      <c r="CB7" s="36">
        <v>396.93</v>
      </c>
      <c r="CC7" s="36">
        <v>436.73</v>
      </c>
      <c r="CD7" s="36">
        <v>686.12</v>
      </c>
      <c r="CE7" s="36">
        <v>545.22</v>
      </c>
      <c r="CF7" s="36">
        <v>338.76</v>
      </c>
      <c r="CG7" s="36">
        <v>283.26</v>
      </c>
      <c r="CH7" s="36">
        <v>289.60000000000002</v>
      </c>
      <c r="CI7" s="36">
        <v>293.27</v>
      </c>
      <c r="CJ7" s="36">
        <v>300.52</v>
      </c>
      <c r="CK7" s="36">
        <v>295.10000000000002</v>
      </c>
      <c r="CL7" s="36">
        <v>58.04</v>
      </c>
      <c r="CM7" s="36">
        <v>56.25</v>
      </c>
      <c r="CN7" s="36">
        <v>52.23</v>
      </c>
      <c r="CO7" s="36">
        <v>52.23</v>
      </c>
      <c r="CP7" s="36">
        <v>48.66</v>
      </c>
      <c r="CQ7" s="36">
        <v>44.65</v>
      </c>
      <c r="CR7" s="36">
        <v>55.2</v>
      </c>
      <c r="CS7" s="36">
        <v>54.74</v>
      </c>
      <c r="CT7" s="36">
        <v>53.78</v>
      </c>
      <c r="CU7" s="36">
        <v>53.24</v>
      </c>
      <c r="CV7" s="36">
        <v>53.32</v>
      </c>
      <c r="CW7" s="36">
        <v>84.34</v>
      </c>
      <c r="CX7" s="36">
        <v>82.88</v>
      </c>
      <c r="CY7" s="36">
        <v>83.09</v>
      </c>
      <c r="CZ7" s="36">
        <v>84.2</v>
      </c>
      <c r="DA7" s="36">
        <v>84.98</v>
      </c>
      <c r="DB7" s="36">
        <v>73.599999999999994</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U1228</cp:lastModifiedBy>
  <dcterms:created xsi:type="dcterms:W3CDTF">2016-02-03T09:09:47Z</dcterms:created>
  <dcterms:modified xsi:type="dcterms:W3CDTF">2016-02-10T05:36:06Z</dcterms:modified>
</cp:coreProperties>
</file>