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nta01.inet.pref.yamagata.jp\redirect\saitoyoko2\Desktop\交付要綱（修正後）\"/>
    </mc:Choice>
  </mc:AlternateContent>
  <bookViews>
    <workbookView xWindow="0" yWindow="0" windowWidth="20490" windowHeight="7530" tabRatio="841"/>
  </bookViews>
  <sheets>
    <sheet name="所要額調書（別記様式第２号）修正後" sheetId="25" r:id="rId1"/>
  </sheets>
  <definedNames>
    <definedName name="_xlnm.Print_Area" localSheetId="0">'所要額調書（別記様式第２号）修正後'!$A$1:$M$25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25" l="1"/>
  <c r="M15" i="25" s="1"/>
  <c r="L15" i="25"/>
  <c r="L14" i="25"/>
  <c r="M14" i="25" s="1"/>
  <c r="L13" i="25"/>
  <c r="L12" i="25" s="1"/>
  <c r="M11" i="25"/>
  <c r="M13" i="25" l="1"/>
  <c r="M12" i="25" s="1"/>
  <c r="M10" i="25" s="1"/>
  <c r="M17" i="25" s="1"/>
  <c r="J16" i="25"/>
  <c r="K15" i="25"/>
  <c r="I15" i="25"/>
  <c r="H15" i="25"/>
  <c r="P14" i="25"/>
  <c r="O14" i="25"/>
  <c r="K14" i="25"/>
  <c r="J14" i="25"/>
  <c r="P13" i="25"/>
  <c r="Q13" i="25" s="1"/>
  <c r="O13" i="25"/>
  <c r="J13" i="25"/>
  <c r="J12" i="25" s="1"/>
  <c r="I12" i="25"/>
  <c r="H12" i="25"/>
  <c r="J11" i="25"/>
  <c r="I10" i="25"/>
  <c r="I17" i="25" s="1"/>
  <c r="H10" i="25"/>
  <c r="H17" i="25" s="1"/>
  <c r="J15" i="25" l="1"/>
  <c r="J10" i="25"/>
  <c r="J17" i="25" s="1"/>
  <c r="K13" i="25"/>
  <c r="K12" i="25" s="1"/>
  <c r="K10" i="25" s="1"/>
  <c r="K17" i="25" s="1"/>
</calcChain>
</file>

<file path=xl/sharedStrings.xml><?xml version="1.0" encoding="utf-8"?>
<sst xmlns="http://schemas.openxmlformats.org/spreadsheetml/2006/main" count="37" uniqueCount="33">
  <si>
    <t>円</t>
    <rPh sb="0" eb="1">
      <t>エン</t>
    </rPh>
    <phoneticPr fontId="2"/>
  </si>
  <si>
    <t>円</t>
    <rPh sb="0" eb="1">
      <t>エン</t>
    </rPh>
    <phoneticPr fontId="4"/>
  </si>
  <si>
    <t>A</t>
    <phoneticPr fontId="4"/>
  </si>
  <si>
    <t>基準額</t>
    <rPh sb="0" eb="3">
      <t>キジュンガク</t>
    </rPh>
    <phoneticPr fontId="4"/>
  </si>
  <si>
    <t>対象経費
支出予定額</t>
    <rPh sb="0" eb="2">
      <t>タイショウ</t>
    </rPh>
    <rPh sb="2" eb="4">
      <t>ケイヒ</t>
    </rPh>
    <rPh sb="5" eb="7">
      <t>シシュツ</t>
    </rPh>
    <rPh sb="7" eb="10">
      <t>ヨテイガク</t>
    </rPh>
    <phoneticPr fontId="4"/>
  </si>
  <si>
    <t>差引額</t>
    <rPh sb="0" eb="3">
      <t>サシヒキガク</t>
    </rPh>
    <phoneticPr fontId="4"/>
  </si>
  <si>
    <t>寄付金その
他の収入額</t>
    <rPh sb="0" eb="3">
      <t>キフキン</t>
    </rPh>
    <rPh sb="6" eb="7">
      <t>ホカ</t>
    </rPh>
    <rPh sb="8" eb="11">
      <t>シュウニュウガク</t>
    </rPh>
    <phoneticPr fontId="4"/>
  </si>
  <si>
    <t>総事業費</t>
    <rPh sb="0" eb="1">
      <t>ソウ</t>
    </rPh>
    <rPh sb="1" eb="4">
      <t>ジギョウヒ</t>
    </rPh>
    <phoneticPr fontId="4"/>
  </si>
  <si>
    <t>E</t>
    <phoneticPr fontId="4"/>
  </si>
  <si>
    <t>（A-B)C</t>
    <phoneticPr fontId="4"/>
  </si>
  <si>
    <t>D</t>
    <phoneticPr fontId="4"/>
  </si>
  <si>
    <t>B</t>
    <phoneticPr fontId="4"/>
  </si>
  <si>
    <t>区分</t>
    <rPh sb="0" eb="2">
      <t>クブン</t>
    </rPh>
    <phoneticPr fontId="4"/>
  </si>
  <si>
    <t>合計</t>
    <rPh sb="0" eb="2">
      <t>ゴウケイ</t>
    </rPh>
    <phoneticPr fontId="2"/>
  </si>
  <si>
    <t>人材確保体制構築支援事業</t>
    <phoneticPr fontId="2"/>
  </si>
  <si>
    <t>経営改善支援事業</t>
    <phoneticPr fontId="2"/>
  </si>
  <si>
    <t>訪問介護等サービス提供体制確保支援事業</t>
  </si>
  <si>
    <t>（事業所名）</t>
    <rPh sb="1" eb="5">
      <t>ジギョウショメイ</t>
    </rPh>
    <rPh sb="5" eb="6">
      <t>チメイ</t>
    </rPh>
    <phoneticPr fontId="4"/>
  </si>
  <si>
    <t>30分未満
（1回につき3,500円）</t>
    <rPh sb="2" eb="3">
      <t>フン</t>
    </rPh>
    <rPh sb="3" eb="5">
      <t>ミマン</t>
    </rPh>
    <rPh sb="8" eb="9">
      <t>カイ</t>
    </rPh>
    <rPh sb="13" eb="18">
      <t>500エン</t>
    </rPh>
    <phoneticPr fontId="2"/>
  </si>
  <si>
    <t>30分以上
（1回につき5,000円）</t>
    <rPh sb="2" eb="3">
      <t>フン</t>
    </rPh>
    <rPh sb="3" eb="5">
      <t>イジョウ</t>
    </rPh>
    <rPh sb="8" eb="9">
      <t>カイ</t>
    </rPh>
    <rPh sb="13" eb="18">
      <t>000エン</t>
    </rPh>
    <phoneticPr fontId="2"/>
  </si>
  <si>
    <t>研修体制の構築の支援
（１事業所当たり10万円）</t>
    <rPh sb="13" eb="17">
      <t>ジギョウショア</t>
    </rPh>
    <rPh sb="21" eb="23">
      <t>マンエン</t>
    </rPh>
    <phoneticPr fontId="2"/>
  </si>
  <si>
    <t>介護人材・利用者確保のための広報活動に関する支援
（1事業者当たり30万円）</t>
    <rPh sb="27" eb="31">
      <t>ジギョウシャア</t>
    </rPh>
    <rPh sb="35" eb="37">
      <t>マンエン</t>
    </rPh>
    <phoneticPr fontId="2"/>
  </si>
  <si>
    <t>補助所要額</t>
    <rPh sb="0" eb="5">
      <t>ホジョショヨウガク</t>
    </rPh>
    <phoneticPr fontId="2"/>
  </si>
  <si>
    <t>F</t>
    <phoneticPr fontId="2"/>
  </si>
  <si>
    <t>経験年数が短いホームヘルパー※等への同行支援
（経験年数の短いホームヘルパー1人につき30回まで）</t>
    <rPh sb="24" eb="26">
      <t>ケイケン</t>
    </rPh>
    <rPh sb="26" eb="28">
      <t>ネンスウ</t>
    </rPh>
    <rPh sb="29" eb="30">
      <t>ミジカ</t>
    </rPh>
    <rPh sb="39" eb="40">
      <t>ニン</t>
    </rPh>
    <rPh sb="45" eb="46">
      <t>カイ</t>
    </rPh>
    <phoneticPr fontId="2"/>
  </si>
  <si>
    <r>
      <rPr>
        <b/>
        <sz val="16"/>
        <rFont val="ＭＳ 明朝"/>
        <family val="1"/>
        <charset val="128"/>
      </rPr>
      <t>　Ｆ欄</t>
    </r>
    <r>
      <rPr>
        <sz val="16"/>
        <rFont val="ＭＳ 明朝"/>
        <family val="1"/>
        <charset val="128"/>
      </rPr>
      <t>には、Ｃ欄、Ｄ欄及びＥ欄を比較して最も少ない額を記入する。</t>
    </r>
    <rPh sb="2" eb="3">
      <t>ラン</t>
    </rPh>
    <rPh sb="7" eb="8">
      <t>ラン</t>
    </rPh>
    <rPh sb="10" eb="11">
      <t>ラン</t>
    </rPh>
    <rPh sb="11" eb="12">
      <t>オヨ</t>
    </rPh>
    <rPh sb="14" eb="15">
      <t>ラン</t>
    </rPh>
    <rPh sb="16" eb="18">
      <t>ヒカク</t>
    </rPh>
    <rPh sb="20" eb="21">
      <t>モット</t>
    </rPh>
    <rPh sb="22" eb="23">
      <t>スク</t>
    </rPh>
    <rPh sb="25" eb="26">
      <t>ガク</t>
    </rPh>
    <rPh sb="27" eb="29">
      <t>キニュウ</t>
    </rPh>
    <phoneticPr fontId="4"/>
  </si>
  <si>
    <t>令和７年度山形県訪問介護等サービス提供体制確保支援事業　所要額調書</t>
    <rPh sb="5" eb="8">
      <t>ヤマガタケン</t>
    </rPh>
    <rPh sb="28" eb="31">
      <t>ショヨウガク</t>
    </rPh>
    <rPh sb="31" eb="32">
      <t>シラ</t>
    </rPh>
    <rPh sb="32" eb="33">
      <t>ショ</t>
    </rPh>
    <phoneticPr fontId="4"/>
  </si>
  <si>
    <t>　※　経験年数が短いホームヘルパーとは、従事年数が1年未満の方をいう。</t>
    <rPh sb="3" eb="7">
      <t>ケイケンネンスウ</t>
    </rPh>
    <rPh sb="8" eb="9">
      <t>ミジカ</t>
    </rPh>
    <rPh sb="20" eb="24">
      <t>ジュウジネンスウ</t>
    </rPh>
    <rPh sb="26" eb="27">
      <t>ネン</t>
    </rPh>
    <rPh sb="27" eb="29">
      <t>ミマン</t>
    </rPh>
    <rPh sb="30" eb="31">
      <t>カタ</t>
    </rPh>
    <phoneticPr fontId="2"/>
  </si>
  <si>
    <t>↓経験年数の短いホームヘルパーの人数を入力ください</t>
    <rPh sb="1" eb="3">
      <t>ケイケン</t>
    </rPh>
    <rPh sb="3" eb="5">
      <t>ネンスウ</t>
    </rPh>
    <rPh sb="6" eb="7">
      <t>ミジカ</t>
    </rPh>
    <rPh sb="16" eb="18">
      <t>ニンズウ</t>
    </rPh>
    <rPh sb="19" eb="21">
      <t>ニュウリョク</t>
    </rPh>
    <phoneticPr fontId="2"/>
  </si>
  <si>
    <t>合計回数</t>
    <rPh sb="0" eb="2">
      <t>ゴウケイ</t>
    </rPh>
    <rPh sb="2" eb="4">
      <t>カイスウ</t>
    </rPh>
    <phoneticPr fontId="2"/>
  </si>
  <si>
    <t>一人当たりの回数</t>
    <rPh sb="0" eb="2">
      <t>ヒトリ</t>
    </rPh>
    <rPh sb="2" eb="3">
      <t>ア</t>
    </rPh>
    <rPh sb="6" eb="8">
      <t>カイスウ</t>
    </rPh>
    <phoneticPr fontId="2"/>
  </si>
  <si>
    <t>←１人あたり合計30回以内となるようにしてください</t>
    <rPh sb="2" eb="3">
      <t>ニン</t>
    </rPh>
    <rPh sb="6" eb="8">
      <t>ゴウケイ</t>
    </rPh>
    <rPh sb="10" eb="11">
      <t>カイ</t>
    </rPh>
    <rPh sb="11" eb="13">
      <t>イナイ</t>
    </rPh>
    <phoneticPr fontId="2"/>
  </si>
  <si>
    <t>別記様式第２号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</si>
</sst>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trike/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24"/>
      <name val="ＭＳ 明朝"/>
      <family val="1"/>
      <charset val="128"/>
    </font>
    <font>
      <sz val="16"/>
      <color rgb="FFFF0000"/>
      <name val="ＭＳ 明朝"/>
      <family val="1"/>
      <charset val="128"/>
    </font>
    <font>
      <b/>
      <sz val="24"/>
      <color rgb="FFFF0000"/>
      <name val="ＭＳ 明朝"/>
      <family val="1"/>
      <charset val="128"/>
    </font>
    <font>
      <b/>
      <sz val="22"/>
      <name val="ＭＳ 明朝"/>
      <family val="1"/>
      <charset val="128"/>
    </font>
    <font>
      <b/>
      <sz val="2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3" fillId="0" borderId="0">
      <alignment vertical="center"/>
    </xf>
  </cellStyleXfs>
  <cellXfs count="119">
    <xf numFmtId="0" fontId="0" fillId="0" borderId="0" xfId="0">
      <alignment vertical="center"/>
    </xf>
    <xf numFmtId="0" fontId="5" fillId="0" borderId="0" xfId="2" applyFont="1" applyFill="1"/>
    <xf numFmtId="0" fontId="6" fillId="0" borderId="0" xfId="2" applyFont="1" applyFill="1"/>
    <xf numFmtId="0" fontId="8" fillId="0" borderId="0" xfId="2" applyFont="1" applyFill="1" applyAlignment="1">
      <alignment horizontal="center"/>
    </xf>
    <xf numFmtId="0" fontId="6" fillId="0" borderId="0" xfId="2" applyFont="1" applyFill="1" applyAlignment="1">
      <alignment horizontal="distributed" vertical="top" wrapText="1"/>
    </xf>
    <xf numFmtId="0" fontId="6" fillId="0" borderId="0" xfId="2" applyFont="1" applyFill="1" applyAlignment="1">
      <alignment horizontal="right" vertical="center"/>
    </xf>
    <xf numFmtId="0" fontId="9" fillId="0" borderId="0" xfId="2" applyFont="1" applyFill="1" applyAlignment="1">
      <alignment vertical="center"/>
    </xf>
    <xf numFmtId="0" fontId="9" fillId="0" borderId="0" xfId="2" applyFont="1" applyFill="1" applyAlignment="1">
      <alignment vertical="top" wrapText="1"/>
    </xf>
    <xf numFmtId="0" fontId="6" fillId="0" borderId="0" xfId="2" applyFont="1" applyFill="1" applyAlignment="1">
      <alignment vertical="center"/>
    </xf>
    <xf numFmtId="0" fontId="5" fillId="0" borderId="0" xfId="2" applyFont="1"/>
    <xf numFmtId="0" fontId="8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8" fillId="0" borderId="14" xfId="2" applyFont="1" applyFill="1" applyBorder="1"/>
    <xf numFmtId="0" fontId="8" fillId="0" borderId="9" xfId="2" applyFont="1" applyFill="1" applyBorder="1"/>
    <xf numFmtId="0" fontId="8" fillId="0" borderId="8" xfId="2" applyFont="1" applyFill="1" applyBorder="1"/>
    <xf numFmtId="0" fontId="8" fillId="0" borderId="7" xfId="2" applyFont="1" applyFill="1" applyBorder="1"/>
    <xf numFmtId="0" fontId="8" fillId="0" borderId="15" xfId="2" applyFont="1" applyFill="1" applyBorder="1" applyAlignment="1">
      <alignment horizontal="distributed" vertical="top" wrapText="1"/>
    </xf>
    <xf numFmtId="0" fontId="8" fillId="0" borderId="1" xfId="2" applyFont="1" applyFill="1" applyBorder="1" applyAlignment="1">
      <alignment horizontal="distributed" vertical="top" wrapText="1"/>
    </xf>
    <xf numFmtId="0" fontId="8" fillId="0" borderId="6" xfId="2" applyFont="1" applyFill="1" applyBorder="1" applyAlignment="1">
      <alignment horizontal="distributed" vertical="top" wrapText="1"/>
    </xf>
    <xf numFmtId="0" fontId="8" fillId="0" borderId="5" xfId="2" applyFont="1" applyFill="1" applyBorder="1" applyAlignment="1">
      <alignment horizontal="distributed" vertical="top" wrapText="1"/>
    </xf>
    <xf numFmtId="0" fontId="8" fillId="0" borderId="15" xfId="2" applyFont="1" applyFill="1" applyBorder="1" applyAlignment="1">
      <alignment horizontal="right" vertical="center"/>
    </xf>
    <xf numFmtId="0" fontId="8" fillId="0" borderId="1" xfId="2" applyFont="1" applyFill="1" applyBorder="1" applyAlignment="1">
      <alignment horizontal="right" vertical="center"/>
    </xf>
    <xf numFmtId="0" fontId="8" fillId="0" borderId="6" xfId="2" applyFont="1" applyFill="1" applyBorder="1" applyAlignment="1">
      <alignment horizontal="right" vertical="center"/>
    </xf>
    <xf numFmtId="0" fontId="8" fillId="0" borderId="5" xfId="2" applyFont="1" applyFill="1" applyBorder="1" applyAlignment="1">
      <alignment horizontal="right" vertical="center"/>
    </xf>
    <xf numFmtId="0" fontId="8" fillId="0" borderId="19" xfId="2" applyFont="1" applyFill="1" applyBorder="1" applyAlignment="1">
      <alignment horizontal="right" vertical="center"/>
    </xf>
    <xf numFmtId="0" fontId="8" fillId="0" borderId="23" xfId="2" applyFont="1" applyFill="1" applyBorder="1" applyAlignment="1">
      <alignment horizontal="right" vertical="center"/>
    </xf>
    <xf numFmtId="0" fontId="8" fillId="0" borderId="20" xfId="2" applyFont="1" applyFill="1" applyBorder="1" applyAlignment="1">
      <alignment horizontal="right" vertical="center"/>
    </xf>
    <xf numFmtId="0" fontId="8" fillId="0" borderId="29" xfId="2" applyFont="1" applyFill="1" applyBorder="1" applyAlignment="1">
      <alignment horizontal="right" vertical="center"/>
    </xf>
    <xf numFmtId="0" fontId="8" fillId="0" borderId="22" xfId="2" applyFont="1" applyFill="1" applyBorder="1" applyAlignment="1">
      <alignment horizontal="right" vertical="center"/>
    </xf>
    <xf numFmtId="0" fontId="8" fillId="0" borderId="37" xfId="2" applyFont="1" applyFill="1" applyBorder="1" applyAlignment="1">
      <alignment horizontal="center" vertical="center" wrapText="1"/>
    </xf>
    <xf numFmtId="0" fontId="8" fillId="0" borderId="16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31" xfId="2" applyFont="1" applyFill="1" applyBorder="1" applyAlignment="1">
      <alignment horizontal="center" vertical="center" wrapText="1"/>
    </xf>
    <xf numFmtId="0" fontId="8" fillId="0" borderId="26" xfId="2" applyFont="1" applyFill="1" applyBorder="1" applyAlignment="1">
      <alignment horizontal="center" vertical="center" wrapText="1"/>
    </xf>
    <xf numFmtId="38" fontId="8" fillId="0" borderId="36" xfId="1" applyFont="1" applyFill="1" applyBorder="1" applyAlignment="1">
      <alignment vertical="center" shrinkToFit="1"/>
    </xf>
    <xf numFmtId="0" fontId="8" fillId="0" borderId="0" xfId="2" applyFont="1" applyFill="1" applyAlignment="1">
      <alignment horizontal="right" vertical="center"/>
    </xf>
    <xf numFmtId="0" fontId="12" fillId="0" borderId="0" xfId="2" applyFont="1" applyFill="1" applyAlignment="1">
      <alignment vertical="center"/>
    </xf>
    <xf numFmtId="0" fontId="8" fillId="0" borderId="0" xfId="2" applyFont="1" applyFill="1"/>
    <xf numFmtId="0" fontId="12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/>
    <xf numFmtId="0" fontId="8" fillId="0" borderId="0" xfId="2" applyFont="1" applyFill="1" applyAlignment="1">
      <alignment vertical="top"/>
    </xf>
    <xf numFmtId="0" fontId="15" fillId="0" borderId="0" xfId="2" applyFont="1" applyFill="1" applyAlignment="1">
      <alignment vertical="center"/>
    </xf>
    <xf numFmtId="0" fontId="7" fillId="0" borderId="0" xfId="2" applyFont="1" applyFill="1" applyAlignment="1">
      <alignment horizontal="center" vertical="center" wrapText="1"/>
    </xf>
    <xf numFmtId="0" fontId="8" fillId="0" borderId="27" xfId="2" applyFont="1" applyFill="1" applyBorder="1" applyAlignment="1">
      <alignment horizontal="center" vertical="center" wrapText="1"/>
    </xf>
    <xf numFmtId="0" fontId="8" fillId="0" borderId="25" xfId="2" applyFont="1" applyFill="1" applyBorder="1" applyAlignment="1">
      <alignment horizontal="center" vertical="center" wrapText="1"/>
    </xf>
    <xf numFmtId="0" fontId="8" fillId="0" borderId="24" xfId="2" applyFont="1" applyFill="1" applyBorder="1" applyAlignment="1">
      <alignment horizontal="center" vertical="center" wrapText="1"/>
    </xf>
    <xf numFmtId="176" fontId="6" fillId="0" borderId="0" xfId="2" applyNumberFormat="1" applyFont="1" applyFill="1" applyAlignment="1">
      <alignment vertical="center"/>
    </xf>
    <xf numFmtId="176" fontId="7" fillId="0" borderId="0" xfId="2" applyNumberFormat="1" applyFont="1" applyFill="1" applyAlignment="1">
      <alignment horizontal="center" vertical="center" wrapText="1"/>
    </xf>
    <xf numFmtId="176" fontId="6" fillId="0" borderId="0" xfId="2" applyNumberFormat="1" applyFont="1" applyFill="1"/>
    <xf numFmtId="0" fontId="10" fillId="0" borderId="3" xfId="2" applyFont="1" applyFill="1" applyBorder="1" applyAlignment="1">
      <alignment vertical="center"/>
    </xf>
    <xf numFmtId="176" fontId="8" fillId="0" borderId="9" xfId="2" applyNumberFormat="1" applyFont="1" applyFill="1" applyBorder="1"/>
    <xf numFmtId="176" fontId="8" fillId="0" borderId="1" xfId="2" applyNumberFormat="1" applyFont="1" applyFill="1" applyBorder="1" applyAlignment="1">
      <alignment horizontal="distributed" vertical="top" wrapText="1"/>
    </xf>
    <xf numFmtId="176" fontId="8" fillId="0" borderId="1" xfId="2" applyNumberFormat="1" applyFont="1" applyFill="1" applyBorder="1" applyAlignment="1">
      <alignment horizontal="right" vertical="center"/>
    </xf>
    <xf numFmtId="176" fontId="8" fillId="0" borderId="23" xfId="2" applyNumberFormat="1" applyFont="1" applyFill="1" applyBorder="1" applyAlignment="1">
      <alignment horizontal="right" vertical="center"/>
    </xf>
    <xf numFmtId="38" fontId="8" fillId="0" borderId="30" xfId="1" applyFont="1" applyFill="1" applyBorder="1" applyAlignment="1">
      <alignment vertical="center"/>
    </xf>
    <xf numFmtId="38" fontId="8" fillId="0" borderId="38" xfId="1" applyFont="1" applyFill="1" applyBorder="1" applyAlignment="1">
      <alignment vertical="center"/>
    </xf>
    <xf numFmtId="38" fontId="8" fillId="2" borderId="30" xfId="1" applyFont="1" applyFill="1" applyBorder="1" applyAlignment="1" applyProtection="1">
      <alignment vertical="center"/>
      <protection locked="0"/>
    </xf>
    <xf numFmtId="176" fontId="8" fillId="2" borderId="28" xfId="1" applyNumberFormat="1" applyFont="1" applyFill="1" applyBorder="1" applyAlignment="1" applyProtection="1">
      <alignment horizontal="right" vertical="center"/>
      <protection locked="0"/>
    </xf>
    <xf numFmtId="38" fontId="8" fillId="0" borderId="28" xfId="1" applyFont="1" applyFill="1" applyBorder="1" applyAlignment="1">
      <alignment vertical="center"/>
    </xf>
    <xf numFmtId="38" fontId="8" fillId="2" borderId="28" xfId="1" applyFont="1" applyFill="1" applyBorder="1" applyAlignment="1" applyProtection="1">
      <alignment vertical="center"/>
      <protection locked="0"/>
    </xf>
    <xf numFmtId="38" fontId="8" fillId="3" borderId="26" xfId="1" applyFont="1" applyFill="1" applyBorder="1" applyAlignment="1">
      <alignment vertical="center"/>
    </xf>
    <xf numFmtId="176" fontId="8" fillId="0" borderId="28" xfId="1" applyNumberFormat="1" applyFont="1" applyFill="1" applyBorder="1" applyAlignment="1">
      <alignment horizontal="right" vertical="center"/>
    </xf>
    <xf numFmtId="0" fontId="6" fillId="0" borderId="2" xfId="2" applyFont="1" applyFill="1" applyBorder="1" applyAlignment="1">
      <alignment horizontal="center" vertical="center"/>
    </xf>
    <xf numFmtId="38" fontId="8" fillId="3" borderId="28" xfId="1" applyFont="1" applyFill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38" fontId="7" fillId="0" borderId="2" xfId="1" applyFont="1" applyFill="1" applyBorder="1" applyAlignment="1">
      <alignment horizontal="right" vertical="center"/>
    </xf>
    <xf numFmtId="38" fontId="8" fillId="0" borderId="39" xfId="1" applyFont="1" applyFill="1" applyBorder="1" applyAlignment="1">
      <alignment horizontal="right" vertical="center"/>
    </xf>
    <xf numFmtId="176" fontId="8" fillId="0" borderId="32" xfId="1" applyNumberFormat="1" applyFont="1" applyFill="1" applyBorder="1" applyAlignment="1">
      <alignment horizontal="right" vertical="center"/>
    </xf>
    <xf numFmtId="38" fontId="8" fillId="2" borderId="40" xfId="1" applyFont="1" applyFill="1" applyBorder="1" applyAlignment="1" applyProtection="1">
      <alignment vertical="center"/>
      <protection locked="0"/>
    </xf>
    <xf numFmtId="176" fontId="8" fillId="2" borderId="41" xfId="1" applyNumberFormat="1" applyFont="1" applyFill="1" applyBorder="1" applyAlignment="1" applyProtection="1">
      <alignment horizontal="right" vertical="center"/>
      <protection locked="0"/>
    </xf>
    <xf numFmtId="38" fontId="8" fillId="0" borderId="41" xfId="1" applyFont="1" applyFill="1" applyBorder="1" applyAlignment="1">
      <alignment vertical="center"/>
    </xf>
    <xf numFmtId="38" fontId="8" fillId="2" borderId="41" xfId="1" applyFont="1" applyFill="1" applyBorder="1" applyAlignment="1" applyProtection="1">
      <alignment vertical="center"/>
      <protection locked="0"/>
    </xf>
    <xf numFmtId="38" fontId="8" fillId="0" borderId="36" xfId="1" applyFont="1" applyFill="1" applyBorder="1" applyAlignment="1">
      <alignment horizontal="right" vertical="center"/>
    </xf>
    <xf numFmtId="176" fontId="8" fillId="0" borderId="0" xfId="2" applyNumberFormat="1" applyFont="1" applyFill="1" applyAlignment="1">
      <alignment vertical="center"/>
    </xf>
    <xf numFmtId="176" fontId="8" fillId="0" borderId="0" xfId="2" applyNumberFormat="1" applyFont="1" applyAlignment="1">
      <alignment vertical="center"/>
    </xf>
    <xf numFmtId="176" fontId="8" fillId="0" borderId="0" xfId="2" applyNumberFormat="1" applyFont="1" applyFill="1" applyAlignment="1">
      <alignment vertical="top"/>
    </xf>
    <xf numFmtId="176" fontId="9" fillId="0" borderId="0" xfId="2" applyNumberFormat="1" applyFont="1" applyFill="1" applyAlignment="1">
      <alignment vertical="top" wrapText="1"/>
    </xf>
    <xf numFmtId="38" fontId="8" fillId="0" borderId="42" xfId="1" applyFont="1" applyFill="1" applyBorder="1" applyAlignment="1">
      <alignment vertical="center"/>
    </xf>
    <xf numFmtId="38" fontId="8" fillId="0" borderId="43" xfId="1" applyFont="1" applyFill="1" applyBorder="1" applyAlignment="1">
      <alignment vertical="center" shrinkToFit="1"/>
    </xf>
    <xf numFmtId="0" fontId="8" fillId="0" borderId="0" xfId="2" applyFont="1" applyFill="1" applyAlignment="1">
      <alignment horizontal="left" vertical="top" wrapText="1"/>
    </xf>
    <xf numFmtId="0" fontId="6" fillId="0" borderId="2" xfId="2" applyFont="1" applyFill="1" applyBorder="1" applyAlignment="1">
      <alignment horizontal="center" vertical="center" wrapText="1"/>
    </xf>
    <xf numFmtId="38" fontId="18" fillId="0" borderId="2" xfId="1" applyFont="1" applyFill="1" applyBorder="1" applyAlignment="1">
      <alignment horizontal="center" vertical="center"/>
    </xf>
    <xf numFmtId="0" fontId="19" fillId="0" borderId="0" xfId="2" applyFont="1" applyFill="1" applyAlignment="1">
      <alignment horizontal="left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8" fillId="0" borderId="33" xfId="2" applyFont="1" applyFill="1" applyBorder="1" applyAlignment="1">
      <alignment horizontal="center" vertical="center" wrapText="1"/>
    </xf>
    <xf numFmtId="0" fontId="8" fillId="0" borderId="34" xfId="2" applyFont="1" applyFill="1" applyBorder="1" applyAlignment="1">
      <alignment horizontal="center" vertical="center" wrapText="1"/>
    </xf>
    <xf numFmtId="0" fontId="8" fillId="0" borderId="35" xfId="2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8" fillId="0" borderId="11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/>
    </xf>
    <xf numFmtId="0" fontId="8" fillId="0" borderId="17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0" borderId="27" xfId="2" applyFont="1" applyFill="1" applyBorder="1" applyAlignment="1">
      <alignment horizontal="center" vertical="center" wrapText="1"/>
    </xf>
    <xf numFmtId="0" fontId="8" fillId="0" borderId="25" xfId="2" applyFont="1" applyFill="1" applyBorder="1" applyAlignment="1">
      <alignment horizontal="center" vertical="center" wrapText="1"/>
    </xf>
    <xf numFmtId="0" fontId="8" fillId="0" borderId="24" xfId="2" applyFont="1" applyFill="1" applyBorder="1" applyAlignment="1">
      <alignment horizontal="center" vertical="center" wrapText="1"/>
    </xf>
    <xf numFmtId="0" fontId="16" fillId="0" borderId="44" xfId="2" applyFont="1" applyFill="1" applyBorder="1" applyAlignment="1">
      <alignment horizontal="left" wrapText="1"/>
    </xf>
    <xf numFmtId="0" fontId="17" fillId="0" borderId="45" xfId="2" applyFont="1" applyFill="1" applyBorder="1" applyAlignment="1" applyProtection="1">
      <alignment horizontal="center" vertical="center"/>
      <protection locked="0"/>
    </xf>
    <xf numFmtId="0" fontId="17" fillId="0" borderId="30" xfId="2" applyFont="1" applyFill="1" applyBorder="1" applyAlignment="1" applyProtection="1">
      <alignment horizontal="center" vertical="center"/>
      <protection locked="0"/>
    </xf>
    <xf numFmtId="38" fontId="8" fillId="0" borderId="26" xfId="1" applyFont="1" applyFill="1" applyBorder="1" applyAlignment="1">
      <alignment vertical="center"/>
    </xf>
    <xf numFmtId="38" fontId="8" fillId="3" borderId="46" xfId="1" applyFont="1" applyFill="1" applyBorder="1" applyAlignment="1">
      <alignment vertical="center"/>
    </xf>
    <xf numFmtId="176" fontId="8" fillId="0" borderId="7" xfId="1" applyNumberFormat="1" applyFont="1" applyFill="1" applyBorder="1" applyAlignment="1">
      <alignment horizontal="right" vertical="center"/>
    </xf>
    <xf numFmtId="38" fontId="8" fillId="3" borderId="47" xfId="1" applyFont="1" applyFill="1" applyBorder="1" applyAlignment="1">
      <alignment vertical="center"/>
    </xf>
    <xf numFmtId="38" fontId="8" fillId="0" borderId="48" xfId="1" applyFont="1" applyFill="1" applyBorder="1" applyAlignment="1">
      <alignment vertical="center" shrinkToFit="1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S25"/>
  <sheetViews>
    <sheetView showGridLines="0" tabSelected="1" view="pageBreakPreview" zoomScale="70" zoomScaleNormal="70" zoomScaleSheetLayoutView="70" zoomScalePageLayoutView="50" workbookViewId="0">
      <selection activeCell="H8" sqref="H8"/>
    </sheetView>
  </sheetViews>
  <sheetFormatPr defaultColWidth="9" defaultRowHeight="13.5" x14ac:dyDescent="0.15"/>
  <cols>
    <col min="1" max="1" width="9.625" style="2" customWidth="1"/>
    <col min="2" max="3" width="4.25" style="2" customWidth="1"/>
    <col min="4" max="6" width="6.375" style="2" customWidth="1"/>
    <col min="7" max="7" width="50.625" style="2" customWidth="1"/>
    <col min="8" max="8" width="17.625" style="2" customWidth="1"/>
    <col min="9" max="9" width="17.625" style="52" customWidth="1"/>
    <col min="10" max="13" width="17.625" style="2" customWidth="1"/>
    <col min="14" max="14" width="18.375" style="2" customWidth="1"/>
    <col min="15" max="15" width="12.25" style="2" customWidth="1"/>
    <col min="16" max="16" width="11.125" style="2" bestFit="1" customWidth="1"/>
    <col min="17" max="17" width="13.75" style="2" customWidth="1"/>
    <col min="18" max="18" width="28" style="2" customWidth="1"/>
    <col min="19" max="16384" width="9" style="2"/>
  </cols>
  <sheetData>
    <row r="1" spans="2:19" s="8" customFormat="1" ht="29.25" customHeight="1" x14ac:dyDescent="0.15">
      <c r="B1" s="45" t="s">
        <v>32</v>
      </c>
      <c r="I1" s="50"/>
    </row>
    <row r="2" spans="2:19" s="8" customFormat="1" ht="29.25" customHeight="1" x14ac:dyDescent="0.15">
      <c r="B2" s="11"/>
      <c r="I2" s="50"/>
    </row>
    <row r="3" spans="2:19" ht="80.25" customHeight="1" x14ac:dyDescent="0.15">
      <c r="C3" s="93" t="s">
        <v>26</v>
      </c>
      <c r="D3" s="93"/>
      <c r="E3" s="93"/>
      <c r="F3" s="93"/>
      <c r="G3" s="93"/>
      <c r="H3" s="93"/>
      <c r="I3" s="93"/>
      <c r="J3" s="93"/>
      <c r="K3" s="93"/>
      <c r="L3" s="93"/>
    </row>
    <row r="4" spans="2:19" ht="39.950000000000003" customHeight="1" x14ac:dyDescent="0.15">
      <c r="C4" s="46"/>
      <c r="D4" s="46"/>
      <c r="E4" s="46"/>
      <c r="F4" s="46"/>
      <c r="G4" s="46"/>
      <c r="H4" s="46"/>
      <c r="I4" s="51"/>
      <c r="J4" s="46"/>
      <c r="K4" s="46"/>
      <c r="L4" s="46"/>
    </row>
    <row r="5" spans="2:19" ht="39.950000000000003" customHeight="1" thickBot="1" x14ac:dyDescent="0.25">
      <c r="C5" s="3"/>
      <c r="D5" s="3"/>
      <c r="E5" s="3"/>
      <c r="F5" s="3"/>
      <c r="G5" s="3"/>
      <c r="H5" s="3"/>
      <c r="J5" s="53" t="s">
        <v>17</v>
      </c>
      <c r="K5" s="94"/>
      <c r="L5" s="94"/>
      <c r="M5" s="94"/>
    </row>
    <row r="6" spans="2:19" ht="13.5" customHeight="1" x14ac:dyDescent="0.2">
      <c r="B6" s="95" t="s">
        <v>12</v>
      </c>
      <c r="C6" s="96"/>
      <c r="D6" s="97"/>
      <c r="E6" s="96"/>
      <c r="F6" s="96"/>
      <c r="G6" s="97"/>
      <c r="H6" s="12"/>
      <c r="I6" s="54"/>
      <c r="J6" s="14"/>
      <c r="K6" s="13"/>
      <c r="L6" s="14"/>
      <c r="M6" s="15"/>
    </row>
    <row r="7" spans="2:19" s="4" customFormat="1" ht="45" customHeight="1" x14ac:dyDescent="0.15">
      <c r="B7" s="98"/>
      <c r="C7" s="99"/>
      <c r="D7" s="100"/>
      <c r="E7" s="99"/>
      <c r="F7" s="99"/>
      <c r="G7" s="100"/>
      <c r="H7" s="16" t="s">
        <v>7</v>
      </c>
      <c r="I7" s="55" t="s">
        <v>6</v>
      </c>
      <c r="J7" s="18" t="s">
        <v>5</v>
      </c>
      <c r="K7" s="17" t="s">
        <v>4</v>
      </c>
      <c r="L7" s="18" t="s">
        <v>3</v>
      </c>
      <c r="M7" s="19" t="s">
        <v>22</v>
      </c>
    </row>
    <row r="8" spans="2:19" s="5" customFormat="1" ht="30.75" customHeight="1" x14ac:dyDescent="0.15">
      <c r="B8" s="98"/>
      <c r="C8" s="99"/>
      <c r="D8" s="100"/>
      <c r="E8" s="99"/>
      <c r="F8" s="99"/>
      <c r="G8" s="100"/>
      <c r="H8" s="20" t="s">
        <v>2</v>
      </c>
      <c r="I8" s="56" t="s">
        <v>11</v>
      </c>
      <c r="J8" s="22" t="s">
        <v>9</v>
      </c>
      <c r="K8" s="21" t="s">
        <v>10</v>
      </c>
      <c r="L8" s="22" t="s">
        <v>8</v>
      </c>
      <c r="M8" s="23" t="s">
        <v>23</v>
      </c>
    </row>
    <row r="9" spans="2:19" s="5" customFormat="1" ht="18" customHeight="1" thickBot="1" x14ac:dyDescent="0.2">
      <c r="B9" s="101"/>
      <c r="C9" s="102"/>
      <c r="D9" s="103"/>
      <c r="E9" s="102"/>
      <c r="F9" s="102"/>
      <c r="G9" s="103"/>
      <c r="H9" s="24" t="s">
        <v>1</v>
      </c>
      <c r="I9" s="57" t="s">
        <v>1</v>
      </c>
      <c r="J9" s="26" t="s">
        <v>1</v>
      </c>
      <c r="K9" s="27" t="s">
        <v>1</v>
      </c>
      <c r="L9" s="25" t="s">
        <v>1</v>
      </c>
      <c r="M9" s="28" t="s">
        <v>0</v>
      </c>
    </row>
    <row r="10" spans="2:19" s="5" customFormat="1" ht="99.95" customHeight="1" thickTop="1" x14ac:dyDescent="0.15">
      <c r="B10" s="104" t="s">
        <v>16</v>
      </c>
      <c r="C10" s="105"/>
      <c r="D10" s="106"/>
      <c r="E10" s="108" t="s">
        <v>14</v>
      </c>
      <c r="F10" s="109"/>
      <c r="G10" s="110"/>
      <c r="H10" s="58">
        <f>H11+H12</f>
        <v>0</v>
      </c>
      <c r="I10" s="58">
        <f>I11+I12</f>
        <v>0</v>
      </c>
      <c r="J10" s="58">
        <f t="shared" ref="J10:K10" si="0">J11+J12</f>
        <v>0</v>
      </c>
      <c r="K10" s="58">
        <f t="shared" si="0"/>
        <v>0</v>
      </c>
      <c r="L10" s="81"/>
      <c r="M10" s="59">
        <f>M11+M12</f>
        <v>0</v>
      </c>
    </row>
    <row r="11" spans="2:19" s="5" customFormat="1" ht="99.95" customHeight="1" x14ac:dyDescent="0.15">
      <c r="B11" s="104"/>
      <c r="C11" s="105"/>
      <c r="D11" s="106"/>
      <c r="E11" s="29"/>
      <c r="F11" s="48"/>
      <c r="G11" s="30" t="s">
        <v>20</v>
      </c>
      <c r="H11" s="60">
        <v>0</v>
      </c>
      <c r="I11" s="61">
        <v>0</v>
      </c>
      <c r="J11" s="62">
        <f>H11-I11</f>
        <v>0</v>
      </c>
      <c r="K11" s="63">
        <v>0</v>
      </c>
      <c r="L11" s="62">
        <v>100000</v>
      </c>
      <c r="M11" s="64">
        <f>MIN(J11,K11,L11)</f>
        <v>0</v>
      </c>
    </row>
    <row r="12" spans="2:19" s="5" customFormat="1" ht="99.95" customHeight="1" x14ac:dyDescent="0.2">
      <c r="B12" s="107"/>
      <c r="C12" s="105"/>
      <c r="D12" s="106"/>
      <c r="E12" s="31"/>
      <c r="F12" s="47"/>
      <c r="G12" s="49" t="s">
        <v>24</v>
      </c>
      <c r="H12" s="58">
        <f>H13+H14</f>
        <v>0</v>
      </c>
      <c r="I12" s="65">
        <f>I13+I14</f>
        <v>0</v>
      </c>
      <c r="J12" s="62">
        <f>J13+J14</f>
        <v>0</v>
      </c>
      <c r="K12" s="62">
        <f t="shared" ref="K12:M12" si="1">K13+K14</f>
        <v>0</v>
      </c>
      <c r="L12" s="62">
        <f t="shared" si="1"/>
        <v>0</v>
      </c>
      <c r="M12" s="114">
        <f t="shared" si="1"/>
        <v>0</v>
      </c>
      <c r="N12" s="111" t="s">
        <v>28</v>
      </c>
      <c r="O12" s="66" t="s">
        <v>29</v>
      </c>
      <c r="P12" s="84" t="s">
        <v>30</v>
      </c>
      <c r="Q12" s="84"/>
    </row>
    <row r="13" spans="2:19" s="5" customFormat="1" ht="99.95" customHeight="1" x14ac:dyDescent="0.15">
      <c r="B13" s="107"/>
      <c r="C13" s="105"/>
      <c r="D13" s="106"/>
      <c r="E13" s="32"/>
      <c r="F13" s="33"/>
      <c r="G13" s="49" t="s">
        <v>18</v>
      </c>
      <c r="H13" s="60">
        <v>0</v>
      </c>
      <c r="I13" s="61">
        <v>0</v>
      </c>
      <c r="J13" s="67">
        <f>H13-I13</f>
        <v>0</v>
      </c>
      <c r="K13" s="67">
        <f>J13</f>
        <v>0</v>
      </c>
      <c r="L13" s="68">
        <f>MIN(O13*3500,105000*N13)</f>
        <v>0</v>
      </c>
      <c r="M13" s="64">
        <f>MIN(J13,K13,L13)</f>
        <v>0</v>
      </c>
      <c r="N13" s="112">
        <v>0</v>
      </c>
      <c r="O13" s="69">
        <f>H13/3500</f>
        <v>0</v>
      </c>
      <c r="P13" s="69" t="str">
        <f>IFERROR(H13/3500/N13, "")</f>
        <v/>
      </c>
      <c r="Q13" s="85" t="str">
        <f>IFERROR(P13+P14, "")</f>
        <v/>
      </c>
      <c r="R13" s="86" t="s">
        <v>31</v>
      </c>
      <c r="S13" s="8"/>
    </row>
    <row r="14" spans="2:19" s="5" customFormat="1" ht="99.95" customHeight="1" thickBot="1" x14ac:dyDescent="0.2">
      <c r="B14" s="107"/>
      <c r="C14" s="105"/>
      <c r="D14" s="106"/>
      <c r="E14" s="32"/>
      <c r="F14" s="34"/>
      <c r="G14" s="35" t="s">
        <v>19</v>
      </c>
      <c r="H14" s="60">
        <v>0</v>
      </c>
      <c r="I14" s="61">
        <v>0</v>
      </c>
      <c r="J14" s="67">
        <f>H14-I14</f>
        <v>0</v>
      </c>
      <c r="K14" s="67">
        <f>J14</f>
        <v>0</v>
      </c>
      <c r="L14" s="68">
        <f>MIN(O14*5000,150000*N13)</f>
        <v>0</v>
      </c>
      <c r="M14" s="115">
        <f>MIN(J14,K14,L14)</f>
        <v>0</v>
      </c>
      <c r="N14" s="113"/>
      <c r="O14" s="69">
        <f>H14/5000</f>
        <v>0</v>
      </c>
      <c r="P14" s="69" t="str">
        <f>IFERROR(H14/5000/N13, "")</f>
        <v/>
      </c>
      <c r="Q14" s="85"/>
      <c r="R14" s="86"/>
      <c r="S14" s="8"/>
    </row>
    <row r="15" spans="2:19" s="5" customFormat="1" ht="99.95" customHeight="1" x14ac:dyDescent="0.15">
      <c r="B15" s="107"/>
      <c r="C15" s="105"/>
      <c r="D15" s="106"/>
      <c r="E15" s="87" t="s">
        <v>15</v>
      </c>
      <c r="F15" s="88"/>
      <c r="G15" s="89"/>
      <c r="H15" s="70">
        <f>H16</f>
        <v>0</v>
      </c>
      <c r="I15" s="71">
        <f>I16</f>
        <v>0</v>
      </c>
      <c r="J15" s="71">
        <f t="shared" ref="J15:M15" si="2">J16</f>
        <v>0</v>
      </c>
      <c r="K15" s="71">
        <f t="shared" si="2"/>
        <v>0</v>
      </c>
      <c r="L15" s="71">
        <f t="shared" si="2"/>
        <v>300000</v>
      </c>
      <c r="M15" s="116">
        <f t="shared" si="2"/>
        <v>0</v>
      </c>
    </row>
    <row r="16" spans="2:19" s="5" customFormat="1" ht="99.95" customHeight="1" thickBot="1" x14ac:dyDescent="0.2">
      <c r="B16" s="107"/>
      <c r="C16" s="105"/>
      <c r="D16" s="106"/>
      <c r="E16" s="32"/>
      <c r="F16" s="32"/>
      <c r="G16" s="36" t="s">
        <v>21</v>
      </c>
      <c r="H16" s="72">
        <v>0</v>
      </c>
      <c r="I16" s="73">
        <v>0</v>
      </c>
      <c r="J16" s="74">
        <f>H16-I16</f>
        <v>0</v>
      </c>
      <c r="K16" s="75">
        <v>0</v>
      </c>
      <c r="L16" s="74">
        <v>300000</v>
      </c>
      <c r="M16" s="117">
        <f>MIN(J16,K16,L16)</f>
        <v>0</v>
      </c>
    </row>
    <row r="17" spans="2:13" s="6" customFormat="1" ht="120.75" customHeight="1" thickTop="1" thickBot="1" x14ac:dyDescent="0.2">
      <c r="B17" s="90" t="s">
        <v>13</v>
      </c>
      <c r="C17" s="91"/>
      <c r="D17" s="91"/>
      <c r="E17" s="91"/>
      <c r="F17" s="91"/>
      <c r="G17" s="92"/>
      <c r="H17" s="37">
        <f>SUM(H10,H15,)</f>
        <v>0</v>
      </c>
      <c r="I17" s="76">
        <f t="shared" ref="I17:K17" si="3">SUM(I10,I15,)</f>
        <v>0</v>
      </c>
      <c r="J17" s="37">
        <f t="shared" si="3"/>
        <v>0</v>
      </c>
      <c r="K17" s="37">
        <f t="shared" si="3"/>
        <v>0</v>
      </c>
      <c r="L17" s="82"/>
      <c r="M17" s="118">
        <f>ROUNDDOWN(SUM(M10,M15),-3)</f>
        <v>0</v>
      </c>
    </row>
    <row r="18" spans="2:13" s="6" customFormat="1" ht="29.25" customHeight="1" x14ac:dyDescent="0.15">
      <c r="B18" s="38">
        <v>1</v>
      </c>
      <c r="C18" s="10" t="s">
        <v>25</v>
      </c>
      <c r="D18" s="10"/>
      <c r="E18" s="10"/>
      <c r="F18" s="10"/>
      <c r="G18" s="10"/>
      <c r="H18" s="10"/>
      <c r="I18" s="77"/>
      <c r="J18" s="10"/>
      <c r="K18" s="10"/>
      <c r="L18" s="10"/>
      <c r="M18" s="10"/>
    </row>
    <row r="19" spans="2:13" s="1" customFormat="1" ht="29.25" customHeight="1" x14ac:dyDescent="0.2">
      <c r="B19" s="83" t="s">
        <v>27</v>
      </c>
      <c r="C19" s="83"/>
      <c r="D19" s="83"/>
      <c r="E19" s="83"/>
      <c r="F19" s="83"/>
      <c r="G19" s="83"/>
      <c r="H19" s="83"/>
      <c r="I19" s="83"/>
      <c r="J19" s="83"/>
      <c r="K19" s="83"/>
      <c r="L19" s="10"/>
      <c r="M19" s="40"/>
    </row>
    <row r="20" spans="2:13" s="1" customFormat="1" ht="29.25" customHeight="1" x14ac:dyDescent="0.2">
      <c r="B20" s="10"/>
      <c r="C20" s="41"/>
      <c r="D20" s="10"/>
      <c r="E20" s="10"/>
      <c r="F20" s="10"/>
      <c r="G20" s="10"/>
      <c r="H20" s="10"/>
      <c r="I20" s="77"/>
      <c r="J20" s="10"/>
      <c r="K20" s="10"/>
      <c r="L20" s="10"/>
      <c r="M20" s="40"/>
    </row>
    <row r="21" spans="2:13" s="9" customFormat="1" ht="29.25" customHeight="1" x14ac:dyDescent="0.2">
      <c r="B21" s="42"/>
      <c r="C21" s="42"/>
      <c r="D21" s="42"/>
      <c r="E21" s="42"/>
      <c r="F21" s="42"/>
      <c r="G21" s="42"/>
      <c r="H21" s="42"/>
      <c r="I21" s="78"/>
      <c r="J21" s="42"/>
      <c r="K21" s="42"/>
      <c r="L21" s="42"/>
      <c r="M21" s="43"/>
    </row>
    <row r="22" spans="2:13" ht="30.75" customHeight="1" x14ac:dyDescent="0.2">
      <c r="B22" s="10"/>
      <c r="C22" s="39"/>
      <c r="E22" s="10"/>
      <c r="F22" s="10"/>
      <c r="G22" s="44"/>
      <c r="H22" s="44"/>
      <c r="I22" s="79"/>
      <c r="J22" s="44"/>
      <c r="K22" s="44"/>
      <c r="L22" s="44"/>
      <c r="M22" s="40"/>
    </row>
    <row r="23" spans="2:13" ht="30.75" customHeight="1" x14ac:dyDescent="0.2">
      <c r="B23" s="10"/>
      <c r="C23" s="39"/>
      <c r="E23" s="10"/>
      <c r="F23" s="10"/>
      <c r="G23" s="44"/>
      <c r="H23" s="44"/>
      <c r="I23" s="79"/>
      <c r="J23" s="44"/>
      <c r="K23" s="44"/>
      <c r="L23" s="44"/>
      <c r="M23" s="40"/>
    </row>
    <row r="24" spans="2:13" ht="18.75" x14ac:dyDescent="0.2">
      <c r="B24" s="44"/>
      <c r="M24" s="40"/>
    </row>
    <row r="25" spans="2:13" ht="17.25" x14ac:dyDescent="0.15">
      <c r="C25" s="7"/>
      <c r="D25" s="7"/>
      <c r="E25" s="7"/>
      <c r="F25" s="7"/>
      <c r="G25" s="7"/>
      <c r="H25" s="7"/>
      <c r="I25" s="80"/>
      <c r="J25" s="7"/>
      <c r="K25" s="7"/>
      <c r="L25" s="7"/>
    </row>
  </sheetData>
  <sheetProtection algorithmName="SHA-512" hashValue="sqnALhtYlZb9KjsLdONx3fF2pB0KEn9B5cFfvgruFCsq+lOqR7yAdVrye144p/OuY/XQiBHWmViIMWgt1MuKgw==" saltValue="m06l6uyL9T36OmHe4SHI0Q==" spinCount="100000" sheet="1" objects="1" scenarios="1"/>
  <mergeCells count="13">
    <mergeCell ref="C3:L3"/>
    <mergeCell ref="K5:M5"/>
    <mergeCell ref="B6:D9"/>
    <mergeCell ref="E6:G9"/>
    <mergeCell ref="B10:D16"/>
    <mergeCell ref="E10:G10"/>
    <mergeCell ref="B19:K19"/>
    <mergeCell ref="P12:Q12"/>
    <mergeCell ref="N13:N14"/>
    <mergeCell ref="Q13:Q14"/>
    <mergeCell ref="R13:R14"/>
    <mergeCell ref="E15:G15"/>
    <mergeCell ref="B17:G17"/>
  </mergeCells>
  <phoneticPr fontId="2"/>
  <printOptions horizontalCentered="1"/>
  <pageMargins left="0.51181102362204722" right="0.51181102362204722" top="0.59055118110236227" bottom="0.59055118110236227" header="0.51181102362204722" footer="0.51181102362204722"/>
  <pageSetup paperSize="9" scale="4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所要額調書（別記様式第２号）修正後</vt:lpstr>
      <vt:lpstr>'所要額調書（別記様式第２号）修正後'!Print_Area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齋藤陽子</cp:lastModifiedBy>
  <cp:lastPrinted>2025-05-22T05:11:08Z</cp:lastPrinted>
  <dcterms:created xsi:type="dcterms:W3CDTF">2025-04-09T09:13:54Z</dcterms:created>
  <dcterms:modified xsi:type="dcterms:W3CDTF">2025-06-13T07:01:49Z</dcterms:modified>
</cp:coreProperties>
</file>