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総務課\財政係\08 地方公営企業会計関係\R4年度\230111【市町村課1.19(木)16時〆依頼】公営企業に係る「経営比較分析表」（令和3年度決算）の分析について\02 各課より\業務46 下水道事業\"/>
    </mc:Choice>
  </mc:AlternateContent>
  <workbookProtection workbookAlgorithmName="SHA-512" workbookHashValue="bhNR3tw/iM8o6eA17BM4nUdPj7T4JHJHo9vN4ihFUPIoqgxDTtHlecOAh24D/8rr7//UAXJ04slmuPkkcqwGMg==" workbookSaltValue="HZbOu4GGGL7oKg3/rgf9Zw=="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<sst xmlns="http://schemas.openxmlformats.org/spreadsheetml/2006/main" count="278" uniqueCount="117">
  <si>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</si>
  <si>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</si>
  <si>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</si>
  <si>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</si>
  <si>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</si>
  <si>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</si>
  <si>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</si>
  <si>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</si>
  <si>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</si>
  <si>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</si>
  <si>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</si>
  <si>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</si>
  <si>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</si>
  <si>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</si>
  <si>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</si>
  <si>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</si>
  <si>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</si>
  <si>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</si>
  <si>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</si>
  <si>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</si>
  <si>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</si>
  <si>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</si>
  <si>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</si>
  <si>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</si>
  <si>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</si>
  <si>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</si>
  <si>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</si>
  <si>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</si>
  <si>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</si>
  <si>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</si>
  <si>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</si>
  <si>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</si>
  <si>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</si>
  <si>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</si>
  <si>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</si>
  <si>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</si>
  <si>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</si>
  <si>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</si>
  <si>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</si>
  <si>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</si>
  <si>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</si>
  <si>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</si>
  <si>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</si>
  <si>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</si>
  <si>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</si>
  <si>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</si>
  <si>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</si>
  <si>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</si>
  <si>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</si>
  <si>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</si>
  <si>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</si>
  <si>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</si>
  <si>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</si>
  <si>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</si>
  <si>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</si>
  <si>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</si>
  <si>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</si>
  <si>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</si>
  <si>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</si>
  <si>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</si>
  <si>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</si>
  <si>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</si>
  <si>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</si>
  <si>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</si>
  <si>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</si>
  <si>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</si>
  <si>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</si>
  <si>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</si>
  <si>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</si>
  <si>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</si>
  <si>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</si>
  <si>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</si>
  <si>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</si>
  <si>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</si>
  <si>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</si>
  <si>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</si>
  <si>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</si>
  <si>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</si>
  <si>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</si>
  <si>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</si>
  <si>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</si>
  <si>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</si>
  <si>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</si>
  <si>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</si>
  <si>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</si>
  <si>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</si>
  <si>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</si>
  <si>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</si>
  <si>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</si>
  <si>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</si>
  <si>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</si>
  <si>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</si>
  <si>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</si>
  <si>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</si>
  <si>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</si>
  <si>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</si>
  <si>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</si>
  <si>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</si>
  <si>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</si>
  <si>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</si>
  <si>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</si>
  <si>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</si>
  <si>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</si>
  <si>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</si>
  <si>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</si>
  <si>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</si>
  <si>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</si>
  <si>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</si>
  <si>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</si>
  <si>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</si>
  <si>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</si>
  <si>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</si>
  <si>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</si>
  <si>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</si>
  <si>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水洗化率については、類似団体平均より髙い結果となり、毎年微増となっている。</t>
    <phoneticPr fontId="4"/>
  </si>
  <si>
    <t>　施設は管渠のみであり、平成4年から整備が開始されている。管渠については小口径の塩ビ管を使用しているため、標準耐用年数（50年）を超えるものはない。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計画の策定を今後行う予定でいる。</t>
    <phoneticPr fontId="4"/>
  </si>
  <si>
    <t>　人口減少や節水意識の向上により使用料収入の大幅な伸びが期待できない状況に加え、企業債償還金が多額のため、一般会計からの繰入金に頼らざるを得ない状況にある。
　今後の取り組みとして、類似団体平均を下回っている水洗化率の向上による使用料収入の増加や、計画的な更新工事等による費用の平準化を図る。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</si>
</sst>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168-4286-9439-98B6E4C93C0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0.36</c:v>
                </c:pt>
                <c:pt idx="3">
                  <c:v>0.39</c:v>
                </c:pt>
                <c:pt idx="4">
                  <c:v>0.1</c:v>
                </c:pt>
              </c:numCache>
            </c:numRef>
          </c:val>
          <c:smooth val="0"/>
          <c:extLst>
            <c:ext xmlns:c16="http://schemas.microsoft.com/office/drawing/2014/chart" uri="{C3380CC4-5D6E-409C-BE32-E72D297353CC}">
              <c16:uniqueId val="{00000001-D168-4286-9439-98B6E4C93C0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96-4963-83CD-77061CAE7F6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42.47</c:v>
                </c:pt>
                <c:pt idx="3">
                  <c:v>42.4</c:v>
                </c:pt>
                <c:pt idx="4">
                  <c:v>42.28</c:v>
                </c:pt>
              </c:numCache>
            </c:numRef>
          </c:val>
          <c:smooth val="0"/>
          <c:extLst>
            <c:ext xmlns:c16="http://schemas.microsoft.com/office/drawing/2014/chart" uri="{C3380CC4-5D6E-409C-BE32-E72D297353CC}">
              <c16:uniqueId val="{00000001-9C96-4963-83CD-77061CAE7F6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82.55</c:v>
                </c:pt>
                <c:pt idx="3">
                  <c:v>83.53</c:v>
                </c:pt>
                <c:pt idx="4">
                  <c:v>84.55</c:v>
                </c:pt>
              </c:numCache>
            </c:numRef>
          </c:val>
          <c:extLst>
            <c:ext xmlns:c16="http://schemas.microsoft.com/office/drawing/2014/chart" uri="{C3380CC4-5D6E-409C-BE32-E72D297353CC}">
              <c16:uniqueId val="{00000000-A30E-4A31-93C2-F512C928C60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83.75</c:v>
                </c:pt>
                <c:pt idx="3">
                  <c:v>84.19</c:v>
                </c:pt>
                <c:pt idx="4">
                  <c:v>84.34</c:v>
                </c:pt>
              </c:numCache>
            </c:numRef>
          </c:val>
          <c:smooth val="0"/>
          <c:extLst>
            <c:ext xmlns:c16="http://schemas.microsoft.com/office/drawing/2014/chart" uri="{C3380CC4-5D6E-409C-BE32-E72D297353CC}">
              <c16:uniqueId val="{00000001-A30E-4A31-93C2-F512C928C60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102.57</c:v>
                </c:pt>
                <c:pt idx="3">
                  <c:v>102.72</c:v>
                </c:pt>
                <c:pt idx="4">
                  <c:v>102.66</c:v>
                </c:pt>
              </c:numCache>
            </c:numRef>
          </c:val>
          <c:extLst>
            <c:ext xmlns:c16="http://schemas.microsoft.com/office/drawing/2014/chart" uri="{C3380CC4-5D6E-409C-BE32-E72D297353CC}">
              <c16:uniqueId val="{00000000-DC45-40F2-8F71-36538EED7F7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102.73</c:v>
                </c:pt>
                <c:pt idx="3">
                  <c:v>105.78</c:v>
                </c:pt>
                <c:pt idx="4">
                  <c:v>106.09</c:v>
                </c:pt>
              </c:numCache>
            </c:numRef>
          </c:val>
          <c:smooth val="0"/>
          <c:extLst>
            <c:ext xmlns:c16="http://schemas.microsoft.com/office/drawing/2014/chart" uri="{C3380CC4-5D6E-409C-BE32-E72D297353CC}">
              <c16:uniqueId val="{00000001-DC45-40F2-8F71-36538EED7F7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3.01</c:v>
                </c:pt>
                <c:pt idx="3">
                  <c:v>6.01</c:v>
                </c:pt>
                <c:pt idx="4">
                  <c:v>8.89</c:v>
                </c:pt>
              </c:numCache>
            </c:numRef>
          </c:val>
          <c:extLst>
            <c:ext xmlns:c16="http://schemas.microsoft.com/office/drawing/2014/chart" uri="{C3380CC4-5D6E-409C-BE32-E72D297353CC}">
              <c16:uniqueId val="{00000000-4C27-4C4A-A1CB-D7481619158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21.36</c:v>
                </c:pt>
                <c:pt idx="4">
                  <c:v>22.79</c:v>
                </c:pt>
              </c:numCache>
            </c:numRef>
          </c:val>
          <c:smooth val="0"/>
          <c:extLst>
            <c:ext xmlns:c16="http://schemas.microsoft.com/office/drawing/2014/chart" uri="{C3380CC4-5D6E-409C-BE32-E72D297353CC}">
              <c16:uniqueId val="{00000001-4C27-4C4A-A1CB-D7481619158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BD5-4B57-95A4-B4809F9AFBA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8.6199999999999992</c:v>
                </c:pt>
                <c:pt idx="3">
                  <c:v>0.01</c:v>
                </c:pt>
                <c:pt idx="4">
                  <c:v>0.01</c:v>
                </c:pt>
              </c:numCache>
            </c:numRef>
          </c:val>
          <c:smooth val="0"/>
          <c:extLst>
            <c:ext xmlns:c16="http://schemas.microsoft.com/office/drawing/2014/chart" uri="{C3380CC4-5D6E-409C-BE32-E72D297353CC}">
              <c16:uniqueId val="{00000001-0BD5-4B57-95A4-B4809F9AFBA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C26-4087-9E6A-BC736800A93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94.97</c:v>
                </c:pt>
                <c:pt idx="3">
                  <c:v>63.96</c:v>
                </c:pt>
                <c:pt idx="4">
                  <c:v>69.42</c:v>
                </c:pt>
              </c:numCache>
            </c:numRef>
          </c:val>
          <c:smooth val="0"/>
          <c:extLst>
            <c:ext xmlns:c16="http://schemas.microsoft.com/office/drawing/2014/chart" uri="{C3380CC4-5D6E-409C-BE32-E72D297353CC}">
              <c16:uniqueId val="{00000001-DC26-4087-9E6A-BC736800A93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12.91</c:v>
                </c:pt>
                <c:pt idx="3">
                  <c:v>11.86</c:v>
                </c:pt>
                <c:pt idx="4">
                  <c:v>22.57</c:v>
                </c:pt>
              </c:numCache>
            </c:numRef>
          </c:val>
          <c:extLst>
            <c:ext xmlns:c16="http://schemas.microsoft.com/office/drawing/2014/chart" uri="{C3380CC4-5D6E-409C-BE32-E72D297353CC}">
              <c16:uniqueId val="{00000000-BCF5-4F4B-964C-99DE29F2BBB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47.72</c:v>
                </c:pt>
                <c:pt idx="3">
                  <c:v>44.24</c:v>
                </c:pt>
                <c:pt idx="4">
                  <c:v>43.07</c:v>
                </c:pt>
              </c:numCache>
            </c:numRef>
          </c:val>
          <c:smooth val="0"/>
          <c:extLst>
            <c:ext xmlns:c16="http://schemas.microsoft.com/office/drawing/2014/chart" uri="{C3380CC4-5D6E-409C-BE32-E72D297353CC}">
              <c16:uniqueId val="{00000001-BCF5-4F4B-964C-99DE29F2BBB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EA2-42EF-A8D5-2A078534814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1206.79</c:v>
                </c:pt>
                <c:pt idx="3">
                  <c:v>1258.43</c:v>
                </c:pt>
                <c:pt idx="4">
                  <c:v>1163.75</c:v>
                </c:pt>
              </c:numCache>
            </c:numRef>
          </c:val>
          <c:smooth val="0"/>
          <c:extLst>
            <c:ext xmlns:c16="http://schemas.microsoft.com/office/drawing/2014/chart" uri="{C3380CC4-5D6E-409C-BE32-E72D297353CC}">
              <c16:uniqueId val="{00000001-8EA2-42EF-A8D5-2A078534814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97.49</c:v>
                </c:pt>
                <c:pt idx="3">
                  <c:v>97.38</c:v>
                </c:pt>
                <c:pt idx="4">
                  <c:v>97.43</c:v>
                </c:pt>
              </c:numCache>
            </c:numRef>
          </c:val>
          <c:extLst>
            <c:ext xmlns:c16="http://schemas.microsoft.com/office/drawing/2014/chart" uri="{C3380CC4-5D6E-409C-BE32-E72D297353CC}">
              <c16:uniqueId val="{00000000-6DFC-4A18-9F1A-079A3A8C14C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71.84</c:v>
                </c:pt>
                <c:pt idx="3">
                  <c:v>73.36</c:v>
                </c:pt>
                <c:pt idx="4">
                  <c:v>72.599999999999994</c:v>
                </c:pt>
              </c:numCache>
            </c:numRef>
          </c:val>
          <c:smooth val="0"/>
          <c:extLst>
            <c:ext xmlns:c16="http://schemas.microsoft.com/office/drawing/2014/chart" uri="{C3380CC4-5D6E-409C-BE32-E72D297353CC}">
              <c16:uniqueId val="{00000001-6DFC-4A18-9F1A-079A3A8C14C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150</c:v>
                </c:pt>
                <c:pt idx="3">
                  <c:v>150</c:v>
                </c:pt>
                <c:pt idx="4">
                  <c:v>150.01</c:v>
                </c:pt>
              </c:numCache>
            </c:numRef>
          </c:val>
          <c:extLst>
            <c:ext xmlns:c16="http://schemas.microsoft.com/office/drawing/2014/chart" uri="{C3380CC4-5D6E-409C-BE32-E72D297353CC}">
              <c16:uniqueId val="{00000000-F87C-4AC1-B22F-092FD530CC1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228.47</c:v>
                </c:pt>
                <c:pt idx="3">
                  <c:v>224.88</c:v>
                </c:pt>
                <c:pt idx="4">
                  <c:v>228.64</c:v>
                </c:pt>
              </c:numCache>
            </c:numRef>
          </c:val>
          <c:smooth val="0"/>
          <c:extLst>
            <c:ext xmlns:c16="http://schemas.microsoft.com/office/drawing/2014/chart" uri="{C3380CC4-5D6E-409C-BE32-E72D297353CC}">
              <c16:uniqueId val="{00000001-F87C-4AC1-B22F-092FD530CC1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庄内町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20307</v>
      </c>
      <c r="AM8" s="42"/>
      <c r="AN8" s="42"/>
      <c r="AO8" s="42"/>
      <c r="AP8" s="42"/>
      <c r="AQ8" s="42"/>
      <c r="AR8" s="42"/>
      <c r="AS8" s="42"/>
      <c r="AT8" s="35">
        <f>データ!T6</f>
        <v>249.17</v>
      </c>
      <c r="AU8" s="35"/>
      <c r="AV8" s="35"/>
      <c r="AW8" s="35"/>
      <c r="AX8" s="35"/>
      <c r="AY8" s="35"/>
      <c r="AZ8" s="35"/>
      <c r="BA8" s="35"/>
      <c r="BB8" s="35">
        <f>データ!U6</f>
        <v>81.5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f>データ!O6</f>
        <v>68.010000000000005</v>
      </c>
      <c r="J10" s="35"/>
      <c r="K10" s="35"/>
      <c r="L10" s="35"/>
      <c r="M10" s="35"/>
      <c r="N10" s="35"/>
      <c r="O10" s="35"/>
      <c r="P10" s="35">
        <f>データ!P6</f>
        <v>26.97</v>
      </c>
      <c r="Q10" s="35"/>
      <c r="R10" s="35"/>
      <c r="S10" s="35"/>
      <c r="T10" s="35"/>
      <c r="U10" s="35"/>
      <c r="V10" s="35"/>
      <c r="W10" s="35">
        <f>データ!Q6</f>
        <v>92.42</v>
      </c>
      <c r="X10" s="35"/>
      <c r="Y10" s="35"/>
      <c r="Z10" s="35"/>
      <c r="AA10" s="35"/>
      <c r="AB10" s="35"/>
      <c r="AC10" s="35"/>
      <c r="AD10" s="42">
        <f>データ!R6</f>
        <v>3146</v>
      </c>
      <c r="AE10" s="42"/>
      <c r="AF10" s="42"/>
      <c r="AG10" s="42"/>
      <c r="AH10" s="42"/>
      <c r="AI10" s="42"/>
      <c r="AJ10" s="42"/>
      <c r="AK10" s="2"/>
      <c r="AL10" s="42">
        <f>データ!V6</f>
        <v>5436</v>
      </c>
      <c r="AM10" s="42"/>
      <c r="AN10" s="42"/>
      <c r="AO10" s="42"/>
      <c r="AP10" s="42"/>
      <c r="AQ10" s="42"/>
      <c r="AR10" s="42"/>
      <c r="AS10" s="42"/>
      <c r="AT10" s="35">
        <f>データ!W6</f>
        <v>2.7</v>
      </c>
      <c r="AU10" s="35"/>
      <c r="AV10" s="35"/>
      <c r="AW10" s="35"/>
      <c r="AX10" s="35"/>
      <c r="AY10" s="35"/>
      <c r="AZ10" s="35"/>
      <c r="BA10" s="35"/>
      <c r="BB10" s="35">
        <f>データ!X6</f>
        <v>2013.33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KH5nmHiAzQwVi7gB/jFi7o2Z27jBhUFfX3RBHK+ra8AQiQu9XRDMU9BqHCiQYM8y62+lZDiDXmdOVIfSpSqL8w==" saltValue="cP1Sz/GVzaRbD+nkb9IA6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64289</v>
      </c>
      <c r="D6" s="19">
        <f t="shared" si="3"/>
        <v>46</v>
      </c>
      <c r="E6" s="19">
        <f t="shared" si="3"/>
        <v>17</v>
      </c>
      <c r="F6" s="19">
        <f t="shared" si="3"/>
        <v>4</v>
      </c>
      <c r="G6" s="19">
        <f t="shared" si="3"/>
        <v>0</v>
      </c>
      <c r="H6" s="19" t="str">
        <f t="shared" si="3"/>
        <v>山形県　庄内町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68.010000000000005</v>
      </c>
      <c r="P6" s="20">
        <f t="shared" si="3"/>
        <v>26.97</v>
      </c>
      <c r="Q6" s="20">
        <f t="shared" si="3"/>
        <v>92.42</v>
      </c>
      <c r="R6" s="20">
        <f t="shared" si="3"/>
        <v>3146</v>
      </c>
      <c r="S6" s="20">
        <f t="shared" si="3"/>
        <v>20307</v>
      </c>
      <c r="T6" s="20">
        <f t="shared" si="3"/>
        <v>249.17</v>
      </c>
      <c r="U6" s="20">
        <f t="shared" si="3"/>
        <v>81.5</v>
      </c>
      <c r="V6" s="20">
        <f t="shared" si="3"/>
        <v>5436</v>
      </c>
      <c r="W6" s="20">
        <f t="shared" si="3"/>
        <v>2.7</v>
      </c>
      <c r="X6" s="20">
        <f t="shared" si="3"/>
        <v>2013.33</v>
      </c>
      <c r="Y6" s="21" t="str">
        <f>IF(Y7="",NA(),Y7)</f>
        <v>-</v>
      </c>
      <c r="Z6" s="21" t="str">
        <f t="shared" ref="Z6:AH6" si="4">IF(Z7="",NA(),Z7)</f>
        <v>-</v>
      </c>
      <c r="AA6" s="21">
        <f t="shared" si="4"/>
        <v>102.57</v>
      </c>
      <c r="AB6" s="21">
        <f t="shared" si="4"/>
        <v>102.72</v>
      </c>
      <c r="AC6" s="21">
        <f t="shared" si="4"/>
        <v>102.66</v>
      </c>
      <c r="AD6" s="21" t="str">
        <f t="shared" si="4"/>
        <v>-</v>
      </c>
      <c r="AE6" s="21" t="str">
        <f t="shared" si="4"/>
        <v>-</v>
      </c>
      <c r="AF6" s="21">
        <f t="shared" si="4"/>
        <v>102.73</v>
      </c>
      <c r="AG6" s="21">
        <f t="shared" si="4"/>
        <v>105.78</v>
      </c>
      <c r="AH6" s="21">
        <f t="shared" si="4"/>
        <v>106.09</v>
      </c>
      <c r="AI6" s="20" t="str">
        <f>IF(AI7="","",IF(AI7="-","【-】","【"&amp;SUBSTITUTE(TEXT(AI7,"#,##0.00"),"-","△")&amp;"】"))</f>
        <v>【105.35】</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94.97</v>
      </c>
      <c r="AR6" s="21">
        <f t="shared" si="5"/>
        <v>63.96</v>
      </c>
      <c r="AS6" s="21">
        <f t="shared" si="5"/>
        <v>69.42</v>
      </c>
      <c r="AT6" s="20" t="str">
        <f>IF(AT7="","",IF(AT7="-","【-】","【"&amp;SUBSTITUTE(TEXT(AT7,"#,##0.00"),"-","△")&amp;"】"))</f>
        <v>【63.89】</v>
      </c>
      <c r="AU6" s="21" t="str">
        <f>IF(AU7="",NA(),AU7)</f>
        <v>-</v>
      </c>
      <c r="AV6" s="21" t="str">
        <f t="shared" ref="AV6:BD6" si="6">IF(AV7="",NA(),AV7)</f>
        <v>-</v>
      </c>
      <c r="AW6" s="21">
        <f t="shared" si="6"/>
        <v>12.91</v>
      </c>
      <c r="AX6" s="21">
        <f t="shared" si="6"/>
        <v>11.86</v>
      </c>
      <c r="AY6" s="21">
        <f t="shared" si="6"/>
        <v>22.57</v>
      </c>
      <c r="AZ6" s="21" t="str">
        <f t="shared" si="6"/>
        <v>-</v>
      </c>
      <c r="BA6" s="21" t="str">
        <f t="shared" si="6"/>
        <v>-</v>
      </c>
      <c r="BB6" s="21">
        <f t="shared" si="6"/>
        <v>47.72</v>
      </c>
      <c r="BC6" s="21">
        <f t="shared" si="6"/>
        <v>44.24</v>
      </c>
      <c r="BD6" s="21">
        <f t="shared" si="6"/>
        <v>43.07</v>
      </c>
      <c r="BE6" s="20" t="str">
        <f>IF(BE7="","",IF(BE7="-","【-】","【"&amp;SUBSTITUTE(TEXT(BE7,"#,##0.00"),"-","△")&amp;"】"))</f>
        <v>【44.07】</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1206.79</v>
      </c>
      <c r="BN6" s="21">
        <f t="shared" si="7"/>
        <v>1258.43</v>
      </c>
      <c r="BO6" s="21">
        <f t="shared" si="7"/>
        <v>1163.75</v>
      </c>
      <c r="BP6" s="20" t="str">
        <f>IF(BP7="","",IF(BP7="-","【-】","【"&amp;SUBSTITUTE(TEXT(BP7,"#,##0.00"),"-","△")&amp;"】"))</f>
        <v>【1,201.79】</v>
      </c>
      <c r="BQ6" s="21" t="str">
        <f>IF(BQ7="",NA(),BQ7)</f>
        <v>-</v>
      </c>
      <c r="BR6" s="21" t="str">
        <f t="shared" ref="BR6:BZ6" si="8">IF(BR7="",NA(),BR7)</f>
        <v>-</v>
      </c>
      <c r="BS6" s="21">
        <f t="shared" si="8"/>
        <v>97.49</v>
      </c>
      <c r="BT6" s="21">
        <f t="shared" si="8"/>
        <v>97.38</v>
      </c>
      <c r="BU6" s="21">
        <f t="shared" si="8"/>
        <v>97.43</v>
      </c>
      <c r="BV6" s="21" t="str">
        <f t="shared" si="8"/>
        <v>-</v>
      </c>
      <c r="BW6" s="21" t="str">
        <f t="shared" si="8"/>
        <v>-</v>
      </c>
      <c r="BX6" s="21">
        <f t="shared" si="8"/>
        <v>71.84</v>
      </c>
      <c r="BY6" s="21">
        <f t="shared" si="8"/>
        <v>73.36</v>
      </c>
      <c r="BZ6" s="21">
        <f t="shared" si="8"/>
        <v>72.599999999999994</v>
      </c>
      <c r="CA6" s="20" t="str">
        <f>IF(CA7="","",IF(CA7="-","【-】","【"&amp;SUBSTITUTE(TEXT(CA7,"#,##0.00"),"-","△")&amp;"】"))</f>
        <v>【75.31】</v>
      </c>
      <c r="CB6" s="21" t="str">
        <f>IF(CB7="",NA(),CB7)</f>
        <v>-</v>
      </c>
      <c r="CC6" s="21" t="str">
        <f t="shared" ref="CC6:CK6" si="9">IF(CC7="",NA(),CC7)</f>
        <v>-</v>
      </c>
      <c r="CD6" s="21">
        <f t="shared" si="9"/>
        <v>150</v>
      </c>
      <c r="CE6" s="21">
        <f t="shared" si="9"/>
        <v>150</v>
      </c>
      <c r="CF6" s="21">
        <f t="shared" si="9"/>
        <v>150.01</v>
      </c>
      <c r="CG6" s="21" t="str">
        <f t="shared" si="9"/>
        <v>-</v>
      </c>
      <c r="CH6" s="21" t="str">
        <f t="shared" si="9"/>
        <v>-</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42.47</v>
      </c>
      <c r="CU6" s="21">
        <f t="shared" si="10"/>
        <v>42.4</v>
      </c>
      <c r="CV6" s="21">
        <f t="shared" si="10"/>
        <v>42.28</v>
      </c>
      <c r="CW6" s="20" t="str">
        <f>IF(CW7="","",IF(CW7="-","【-】","【"&amp;SUBSTITUTE(TEXT(CW7,"#,##0.00"),"-","△")&amp;"】"))</f>
        <v>【42.57】</v>
      </c>
      <c r="CX6" s="21" t="str">
        <f>IF(CX7="",NA(),CX7)</f>
        <v>-</v>
      </c>
      <c r="CY6" s="21" t="str">
        <f t="shared" ref="CY6:DG6" si="11">IF(CY7="",NA(),CY7)</f>
        <v>-</v>
      </c>
      <c r="CZ6" s="21">
        <f t="shared" si="11"/>
        <v>82.55</v>
      </c>
      <c r="DA6" s="21">
        <f t="shared" si="11"/>
        <v>83.53</v>
      </c>
      <c r="DB6" s="21">
        <f t="shared" si="11"/>
        <v>84.55</v>
      </c>
      <c r="DC6" s="21" t="str">
        <f t="shared" si="11"/>
        <v>-</v>
      </c>
      <c r="DD6" s="21" t="str">
        <f t="shared" si="11"/>
        <v>-</v>
      </c>
      <c r="DE6" s="21">
        <f t="shared" si="11"/>
        <v>83.75</v>
      </c>
      <c r="DF6" s="21">
        <f t="shared" si="11"/>
        <v>84.19</v>
      </c>
      <c r="DG6" s="21">
        <f t="shared" si="11"/>
        <v>84.34</v>
      </c>
      <c r="DH6" s="20" t="str">
        <f>IF(DH7="","",IF(DH7="-","【-】","【"&amp;SUBSTITUTE(TEXT(DH7,"#,##0.00"),"-","△")&amp;"】"))</f>
        <v>【85.24】</v>
      </c>
      <c r="DI6" s="21" t="str">
        <f>IF(DI7="",NA(),DI7)</f>
        <v>-</v>
      </c>
      <c r="DJ6" s="21" t="str">
        <f t="shared" ref="DJ6:DR6" si="12">IF(DJ7="",NA(),DJ7)</f>
        <v>-</v>
      </c>
      <c r="DK6" s="21">
        <f t="shared" si="12"/>
        <v>3.01</v>
      </c>
      <c r="DL6" s="21">
        <f t="shared" si="12"/>
        <v>6.01</v>
      </c>
      <c r="DM6" s="21">
        <f t="shared" si="12"/>
        <v>8.89</v>
      </c>
      <c r="DN6" s="21" t="str">
        <f t="shared" si="12"/>
        <v>-</v>
      </c>
      <c r="DO6" s="21" t="str">
        <f t="shared" si="12"/>
        <v>-</v>
      </c>
      <c r="DP6" s="21">
        <f t="shared" si="12"/>
        <v>24.68</v>
      </c>
      <c r="DQ6" s="21">
        <f t="shared" si="12"/>
        <v>21.36</v>
      </c>
      <c r="DR6" s="21">
        <f t="shared" si="12"/>
        <v>22.79</v>
      </c>
      <c r="DS6" s="20" t="str">
        <f>IF(DS7="","",IF(DS7="-","【-】","【"&amp;SUBSTITUTE(TEXT(DS7,"#,##0.00"),"-","△")&amp;"】"))</f>
        <v>【25.87】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8.6199999999999992</v>
      </c>
      <c r="EB6" s="21">
        <f t="shared" si="13"/>
        <v>0.01</v>
      </c>
      <c r="EC6" s="21">
        <f t="shared" si="13"/>
        <v>0.01</v>
      </c>
      <c r="ED6" s="20" t="str">
        <f>IF(ED7="","",IF(ED7="-","【-】","【"&amp;SUBSTITUTE(TEXT(ED7,"#,##0.00"),"-","△")&amp;"】"))</f>
        <v>【0.01】</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0.36</v>
      </c>
      <c r="EM6" s="21">
        <f t="shared" si="14"/>
        <v>0.39</v>
      </c>
      <c r="EN6" s="21">
        <f t="shared" si="14"/>
        <v>0.1</v>
      </c>
      <c r="EO6" s="20" t="str">
        <f>IF(EO7="","",IF(EO7="-","【-】","【"&amp;SUBSTITUTE(TEXT(EO7,"#,##0.00"),"-","△")&amp;"】"))</f>
        <v>【0.15】</v>
      </c>
    </row>
    <row r="7" spans="1:148" s="22" customFormat="1" x14ac:dyDescent="0.2">
      <c r="A7" s="14"/>
      <c r="B7" s="23">
        <v>2021</v>
      </c>
      <c r="C7" s="23">
        <v>64289</v>
      </c>
      <c r="D7" s="23">
        <v>46</v>
      </c>
      <c r="E7" s="23">
        <v>17</v>
      </c>
      <c r="F7" s="23">
        <v>4</v>
      </c>
      <c r="G7" s="23">
        <v>0</v>
      </c>
      <c r="H7" s="23" t="s">
        <v>96</v>
      </c>
      <c r="I7" s="23" t="s">
        <v>97</v>
      </c>
      <c r="J7" s="23" t="s">
        <v>98</v>
      </c>
      <c r="K7" s="23" t="s">
        <v>99</v>
      </c>
      <c r="L7" s="23" t="s">
        <v>100</v>
      </c>
      <c r="M7" s="23" t="s">
        <v>101</v>
      </c>
      <c r="N7" s="24" t="s">
        <v>102</v>
      </c>
      <c r="O7" s="24">
        <v>68.010000000000005</v>
      </c>
      <c r="P7" s="24">
        <v>26.97</v>
      </c>
      <c r="Q7" s="24">
        <v>92.42</v>
      </c>
      <c r="R7" s="24">
        <v>3146</v>
      </c>
      <c r="S7" s="24">
        <v>20307</v>
      </c>
      <c r="T7" s="24">
        <v>249.17</v>
      </c>
      <c r="U7" s="24">
        <v>81.5</v>
      </c>
      <c r="V7" s="24">
        <v>5436</v>
      </c>
      <c r="W7" s="24">
        <v>2.7</v>
      </c>
      <c r="X7" s="24">
        <v>2013.33</v>
      </c>
      <c r="Y7" s="24" t="s">
        <v>102</v>
      </c>
      <c r="Z7" s="24" t="s">
        <v>102</v>
      </c>
      <c r="AA7" s="24">
        <v>102.57</v>
      </c>
      <c r="AB7" s="24">
        <v>102.72</v>
      </c>
      <c r="AC7" s="24">
        <v>102.66</v>
      </c>
      <c r="AD7" s="24" t="s">
        <v>102</v>
      </c>
      <c r="AE7" s="24" t="s">
        <v>102</v>
      </c>
      <c r="AF7" s="24">
        <v>102.73</v>
      </c>
      <c r="AG7" s="24">
        <v>105.78</v>
      </c>
      <c r="AH7" s="24">
        <v>106.09</v>
      </c>
      <c r="AI7" s="24">
        <v>105.35</v>
      </c>
      <c r="AJ7" s="24" t="s">
        <v>102</v>
      </c>
      <c r="AK7" s="24" t="s">
        <v>102</v>
      </c>
      <c r="AL7" s="24">
        <v>0</v>
      </c>
      <c r="AM7" s="24">
        <v>0</v>
      </c>
      <c r="AN7" s="24">
        <v>0</v>
      </c>
      <c r="AO7" s="24" t="s">
        <v>102</v>
      </c>
      <c r="AP7" s="24" t="s">
        <v>102</v>
      </c>
      <c r="AQ7" s="24">
        <v>94.97</v>
      </c>
      <c r="AR7" s="24">
        <v>63.96</v>
      </c>
      <c r="AS7" s="24">
        <v>69.42</v>
      </c>
      <c r="AT7" s="24">
        <v>63.89</v>
      </c>
      <c r="AU7" s="24" t="s">
        <v>102</v>
      </c>
      <c r="AV7" s="24" t="s">
        <v>102</v>
      </c>
      <c r="AW7" s="24">
        <v>12.91</v>
      </c>
      <c r="AX7" s="24">
        <v>11.86</v>
      </c>
      <c r="AY7" s="24">
        <v>22.57</v>
      </c>
      <c r="AZ7" s="24" t="s">
        <v>102</v>
      </c>
      <c r="BA7" s="24" t="s">
        <v>102</v>
      </c>
      <c r="BB7" s="24">
        <v>47.72</v>
      </c>
      <c r="BC7" s="24">
        <v>44.24</v>
      </c>
      <c r="BD7" s="24">
        <v>43.07</v>
      </c>
      <c r="BE7" s="24">
        <v>44.07</v>
      </c>
      <c r="BF7" s="24" t="s">
        <v>102</v>
      </c>
      <c r="BG7" s="24" t="s">
        <v>102</v>
      </c>
      <c r="BH7" s="24">
        <v>0</v>
      </c>
      <c r="BI7" s="24">
        <v>0</v>
      </c>
      <c r="BJ7" s="24">
        <v>0</v>
      </c>
      <c r="BK7" s="24" t="s">
        <v>102</v>
      </c>
      <c r="BL7" s="24" t="s">
        <v>102</v>
      </c>
      <c r="BM7" s="24">
        <v>1206.79</v>
      </c>
      <c r="BN7" s="24">
        <v>1258.43</v>
      </c>
      <c r="BO7" s="24">
        <v>1163.75</v>
      </c>
      <c r="BP7" s="24">
        <v>1201.79</v>
      </c>
      <c r="BQ7" s="24" t="s">
        <v>102</v>
      </c>
      <c r="BR7" s="24" t="s">
        <v>102</v>
      </c>
      <c r="BS7" s="24">
        <v>97.49</v>
      </c>
      <c r="BT7" s="24">
        <v>97.38</v>
      </c>
      <c r="BU7" s="24">
        <v>97.43</v>
      </c>
      <c r="BV7" s="24" t="s">
        <v>102</v>
      </c>
      <c r="BW7" s="24" t="s">
        <v>102</v>
      </c>
      <c r="BX7" s="24">
        <v>71.84</v>
      </c>
      <c r="BY7" s="24">
        <v>73.36</v>
      </c>
      <c r="BZ7" s="24">
        <v>72.599999999999994</v>
      </c>
      <c r="CA7" s="24">
        <v>75.31</v>
      </c>
      <c r="CB7" s="24" t="s">
        <v>102</v>
      </c>
      <c r="CC7" s="24" t="s">
        <v>102</v>
      </c>
      <c r="CD7" s="24">
        <v>150</v>
      </c>
      <c r="CE7" s="24">
        <v>150</v>
      </c>
      <c r="CF7" s="24">
        <v>150.01</v>
      </c>
      <c r="CG7" s="24" t="s">
        <v>102</v>
      </c>
      <c r="CH7" s="24" t="s">
        <v>102</v>
      </c>
      <c r="CI7" s="24">
        <v>228.47</v>
      </c>
      <c r="CJ7" s="24">
        <v>224.88</v>
      </c>
      <c r="CK7" s="24">
        <v>228.64</v>
      </c>
      <c r="CL7" s="24">
        <v>216.39</v>
      </c>
      <c r="CM7" s="24" t="s">
        <v>102</v>
      </c>
      <c r="CN7" s="24" t="s">
        <v>102</v>
      </c>
      <c r="CO7" s="24" t="s">
        <v>102</v>
      </c>
      <c r="CP7" s="24" t="s">
        <v>102</v>
      </c>
      <c r="CQ7" s="24" t="s">
        <v>102</v>
      </c>
      <c r="CR7" s="24" t="s">
        <v>102</v>
      </c>
      <c r="CS7" s="24" t="s">
        <v>102</v>
      </c>
      <c r="CT7" s="24">
        <v>42.47</v>
      </c>
      <c r="CU7" s="24">
        <v>42.4</v>
      </c>
      <c r="CV7" s="24">
        <v>42.28</v>
      </c>
      <c r="CW7" s="24">
        <v>42.57</v>
      </c>
      <c r="CX7" s="24" t="s">
        <v>102</v>
      </c>
      <c r="CY7" s="24" t="s">
        <v>102</v>
      </c>
      <c r="CZ7" s="24">
        <v>82.55</v>
      </c>
      <c r="DA7" s="24">
        <v>83.53</v>
      </c>
      <c r="DB7" s="24">
        <v>84.55</v>
      </c>
      <c r="DC7" s="24" t="s">
        <v>102</v>
      </c>
      <c r="DD7" s="24" t="s">
        <v>102</v>
      </c>
      <c r="DE7" s="24">
        <v>83.75</v>
      </c>
      <c r="DF7" s="24">
        <v>84.19</v>
      </c>
      <c r="DG7" s="24">
        <v>84.34</v>
      </c>
      <c r="DH7" s="24">
        <v>85.24</v>
      </c>
      <c r="DI7" s="24" t="s">
        <v>102</v>
      </c>
      <c r="DJ7" s="24" t="s">
        <v>102</v>
      </c>
      <c r="DK7" s="24">
        <v>3.01</v>
      </c>
      <c r="DL7" s="24">
        <v>6.01</v>
      </c>
      <c r="DM7" s="24">
        <v>8.89</v>
      </c>
      <c r="DN7" s="24" t="s">
        <v>102</v>
      </c>
      <c r="DO7" s="24" t="s">
        <v>102</v>
      </c>
      <c r="DP7" s="24">
        <v>24.68</v>
      </c>
      <c r="DQ7" s="24">
        <v>21.36</v>
      </c>
      <c r="DR7" s="24">
        <v>22.79</v>
      </c>
      <c r="DS7" s="24">
        <v>25.87</v>
      </c>
      <c r="DT7" s="24" t="s">
        <v>102</v>
      </c>
      <c r="DU7" s="24" t="s">
        <v>102</v>
      </c>
      <c r="DV7" s="24">
        <v>0</v>
      </c>
      <c r="DW7" s="24">
        <v>0</v>
      </c>
      <c r="DX7" s="24">
        <v>0</v>
      </c>
      <c r="DY7" s="24" t="s">
        <v>102</v>
      </c>
      <c r="DZ7" s="24" t="s">
        <v>102</v>
      </c>
      <c r="EA7" s="24">
        <v>8.6199999999999992</v>
      </c>
      <c r="EB7" s="24">
        <v>0.01</v>
      </c>
      <c r="EC7" s="24">
        <v>0.01</v>
      </c>
      <c r="ED7" s="24">
        <v>0.01</v>
      </c>
      <c r="EE7" s="24" t="s">
        <v>102</v>
      </c>
      <c r="EF7" s="24" t="s">
        <v>102</v>
      </c>
      <c r="EG7" s="24">
        <v>0</v>
      </c>
      <c r="EH7" s="24">
        <v>0</v>
      </c>
      <c r="EI7" s="24">
        <v>0</v>
      </c>
      <c r="EJ7" s="24" t="s">
        <v>102</v>
      </c>
      <c r="EK7" s="24" t="s">
        <v>102</v>
      </c>
      <c r="EL7" s="24">
        <v>0.36</v>
      </c>
      <c r="EM7" s="24">
        <v>0.39</v>
      </c>
      <c r="EN7" s="24">
        <v>0.1</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2023-01-18T01:00:26Z</cp:lastPrinted>
  <dcterms:created xsi:type="dcterms:W3CDTF">2023-01-12T23:37:32Z</dcterms:created>
  <dcterms:modified xsi:type="dcterms:W3CDTF">2023-01-19T06:27:21Z</dcterms:modified>
  <cp:category/>
</cp:coreProperties>
</file>