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4"/>
  <workbookPr/>
  <mc:AlternateContent xmlns:mc="http://schemas.openxmlformats.org/markup-compatibility/2006">
    <mc:Choice Requires="x15">
      <x15ac:absPath xmlns:x15ac="http://schemas.microsoft.com/office/spreadsheetml/2010/11/ac" url="\\Lgwan-nas\各部署\上下水道課\④下水道係\③特定排水事業\浄化槽担当\②浄化槽関係\04_決算統計資料\特定排\R4\"/>
    </mc:Choice>
  </mc:AlternateContent>
  <xr:revisionPtr revIDLastSave="0" documentId="13_ncr:1_{B7BBF1F7-E61F-42A2-A01F-7C84AEB1BB22}" xr6:coauthVersionLast="36" xr6:coauthVersionMax="36" xr10:uidLastSave="{00000000-0000-0000-0000-000000000000}"/>
  <workbookProtection workbookAlgorithmName="SHA-512" workbookHashValue="H1ppoQ6IHdwT00zYofzoqgEToyA3rBDFP6ZGcmD8W/tgMRIu6QCldT4mwkL5ecDj+LQ1xCImQotxFiU6F+XAaA==" workbookSaltValue="R6K3lTjWCFn1IaVgij2bvw==" workbookSpinCount="100000" lockStructure="1"/>
  <bookViews>
    <workbookView xWindow="0" yWindow="0" windowWidth="20490" windowHeight="745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AL8" i="4" s="1"/>
  <c r="R6" i="5"/>
  <c r="Q6" i="5"/>
  <c r="W10" i="4" s="1"/>
  <c r="P6" i="5"/>
  <c r="P10" i="4" s="1"/>
  <c r="O6" i="5"/>
  <c r="I10" i="4" s="1"/>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E86" i="4"/>
  <c r="AT10" i="4"/>
  <c r="AL10" i="4"/>
  <c r="AD10" i="4"/>
</calcChain>
</file>

<file path=xl/sharedStrings.xml><?xml version="1.0" encoding="utf-8"?>
<sst xmlns="http://schemas.openxmlformats.org/spreadsheetml/2006/main" count="247" uniqueCount="118">
  <si>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</si>
  <si>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</si>
  <si>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</si>
  <si>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</si>
  <si>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</si>
  <si>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</si>
  <si>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</si>
  <si>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</si>
  <si>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</si>
  <si>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</si>
  <si>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</si>
  <si>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</si>
  <si>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</si>
  <si>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</si>
  <si>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</si>
  <si>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</si>
  <si>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</si>
  <si>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</si>
  <si>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</si>
  <si>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</si>
  <si>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</si>
  <si>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</si>
  <si>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</si>
  <si>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</si>
  <si>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</si>
  <si>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</si>
  <si>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</si>
  <si>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</si>
  <si>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</si>
  <si>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</si>
  <si>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</si>
  <si>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</si>
  <si>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</si>
  <si>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</si>
  <si>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</si>
  <si>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</si>
  <si>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</si>
  <si>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</si>
  <si>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</si>
  <si>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</si>
  <si>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</si>
  <si>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</si>
  <si>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</si>
  <si>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</si>
  <si>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</si>
  <si>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</si>
  <si>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</si>
  <si>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</si>
  <si>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</si>
  <si>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</si>
  <si>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</si>
  <si>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</si>
  <si>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</si>
  <si>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</si>
  <si>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</si>
  <si>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</si>
  <si>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</si>
  <si>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</si>
  <si>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</si>
  <si>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</si>
  <si>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</si>
  <si>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</si>
  <si>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</si>
  <si>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</si>
  <si>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</si>
  <si>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</si>
  <si>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</si>
  <si>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</si>
  <si>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</si>
  <si>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</si>
  <si>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</si>
  <si>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</si>
  <si>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</si>
  <si>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</si>
  <si>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</si>
  <si>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</si>
  <si>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</si>
  <si>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</si>
  <si>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</si>
  <si>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</si>
  <si>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</si>
  <si>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</si>
  <si>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</si>
  <si>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</si>
  <si>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</si>
  <si>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</si>
  <si>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</si>
  <si>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</si>
  <si>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</si>
  <si>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</si>
  <si>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</si>
  <si>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</si>
  <si>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</si>
  <si>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</si>
  <si>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</si>
  <si>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</si>
  <si>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</si>
  <si>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</si>
  <si>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</si>
  <si>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</si>
  <si>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</si>
  <si>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</si>
  <si>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</si>
  <si>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</si>
  <si>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</si>
  <si>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</si>
  <si>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</si>
  <si>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</si>
  <si>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</si>
  <si>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</si>
  <si>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</si>
  <si>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</si>
  <si>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</si>
  <si>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</si>
  <si>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</si>
  <si>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町管理浄化槽で最も古いものが平成14年のものであり、設置から20年以上が経過している。年々設置基数が増加し、維持管理費も増加傾向にある。今後は老朽化した浄化槽本体の破損や故障がさらに増えてくると予想されるため、定期的な保守点検や水質調査等を通じて、適切な維持管理を図っていく。</t>
    <rPh sb="1" eb="2">
      <t>マチ</t>
    </rPh>
    <rPh sb="2" eb="4">
      <t>カンリ</t>
    </rPh>
    <rPh sb="4" eb="7">
      <t>ジョウカソウ</t>
    </rPh>
    <rPh sb="8" eb="9">
      <t>モット</t>
    </rPh>
    <rPh sb="10" eb="11">
      <t>フル</t>
    </rPh>
    <rPh sb="15" eb="17">
      <t>ヘイセイ</t>
    </rPh>
    <rPh sb="19" eb="20">
      <t>ネン</t>
    </rPh>
    <rPh sb="27" eb="29">
      <t>セッチ</t>
    </rPh>
    <rPh sb="33" eb="36">
      <t>ネンイジョウ</t>
    </rPh>
    <rPh sb="37" eb="39">
      <t>ケイカ</t>
    </rPh>
    <rPh sb="44" eb="46">
      <t>ネンネン</t>
    </rPh>
    <rPh sb="46" eb="48">
      <t>セッチ</t>
    </rPh>
    <rPh sb="48" eb="50">
      <t>キスウ</t>
    </rPh>
    <rPh sb="51" eb="53">
      <t>ゾウカ</t>
    </rPh>
    <rPh sb="55" eb="57">
      <t>イジ</t>
    </rPh>
    <rPh sb="57" eb="60">
      <t>カンリヒ</t>
    </rPh>
    <rPh sb="61" eb="63">
      <t>ゾウカ</t>
    </rPh>
    <rPh sb="63" eb="65">
      <t>ケイコウ</t>
    </rPh>
    <rPh sb="69" eb="71">
      <t>コンゴ</t>
    </rPh>
    <rPh sb="72" eb="75">
      <t>ロウキュウカ</t>
    </rPh>
    <rPh sb="77" eb="80">
      <t>ジョウカソウ</t>
    </rPh>
    <rPh sb="80" eb="82">
      <t>ホンタイ</t>
    </rPh>
    <rPh sb="83" eb="85">
      <t>ハソン</t>
    </rPh>
    <rPh sb="86" eb="88">
      <t>コショウ</t>
    </rPh>
    <rPh sb="92" eb="93">
      <t>フ</t>
    </rPh>
    <rPh sb="98" eb="100">
      <t>ヨソウ</t>
    </rPh>
    <rPh sb="106" eb="109">
      <t>テイキテキ</t>
    </rPh>
    <rPh sb="110" eb="112">
      <t>ホシュ</t>
    </rPh>
    <rPh sb="112" eb="114">
      <t>テンケン</t>
    </rPh>
    <rPh sb="115" eb="117">
      <t>スイシツ</t>
    </rPh>
    <rPh sb="117" eb="119">
      <t>チョウサ</t>
    </rPh>
    <rPh sb="119" eb="120">
      <t>ナド</t>
    </rPh>
    <rPh sb="121" eb="122">
      <t>トオ</t>
    </rPh>
    <rPh sb="125" eb="127">
      <t>テキセツ</t>
    </rPh>
    <rPh sb="128" eb="130">
      <t>イジ</t>
    </rPh>
    <rPh sb="130" eb="132">
      <t>カンリ</t>
    </rPh>
    <rPh sb="133" eb="134">
      <t>ハカ</t>
    </rPh>
    <phoneticPr fontId="4"/>
  </si>
  <si>
    <t>　浄化槽区域内における町設置浄化槽使用者はまだ少なく、今後も使用料は増えていくと予想される。このため、使用料収入は増加していくが、同時に整備財源としての企業債の年間償還額も多くなっていく。
　また、浄化槽の増加に伴い、維持修繕費も増加していき、老朽化による破損や修繕も増えていくことから、今後の経営状況が悪化していくことが懸念される。浄化槽の普及を図りつつ、さらなる効率的・計画的な維持管理を行う必要がある。</t>
    <rPh sb="1" eb="2">
      <t>マチ</t>
    </rPh>
    <rPh sb="2" eb="4">
      <t>カンリ</t>
    </rPh>
    <rPh sb="4" eb="7">
      <t>ジョウカソウ</t>
    </rPh>
    <rPh sb="8" eb="9">
      <t>モット</t>
    </rPh>
    <rPh sb="10" eb="11">
      <t>フル</t>
    </rPh>
    <rPh sb="15" eb="17">
      <t>ヘイセイ</t>
    </rPh>
    <rPh sb="19" eb="20">
      <t>ネン</t>
    </rPh>
    <rPh sb="27" eb="29">
      <t>セッチ</t>
    </rPh>
    <rPh sb="33" eb="36">
      <t>ネンイジョウ</t>
    </rPh>
    <rPh sb="37" eb="39">
      <t>ケイカ</t>
    </rPh>
    <rPh sb="44" eb="46">
      <t>ネンネン</t>
    </rPh>
    <rPh sb="46" eb="48">
      <t>セッチ</t>
    </rPh>
    <rPh sb="48" eb="50">
      <t>キスウ</t>
    </rPh>
    <rPh sb="51" eb="53">
      <t>ゾウカ</t>
    </rPh>
    <rPh sb="55" eb="57">
      <t>イジ</t>
    </rPh>
    <rPh sb="57" eb="60">
      <t>カンリヒ</t>
    </rPh>
    <rPh sb="61" eb="63">
      <t>ゾウカ</t>
    </rPh>
    <rPh sb="63" eb="65">
      <t>ケイコウ</t>
    </rPh>
    <rPh sb="69" eb="71">
      <t>コンゴ</t>
    </rPh>
    <rPh sb="72" eb="75">
      <t>ロウキュウカ</t>
    </rPh>
    <rPh sb="78" eb="80">
      <t>ハソン</t>
    </rPh>
    <rPh sb="81" eb="83">
      <t>コショウ</t>
    </rPh>
    <rPh sb="87" eb="88">
      <t>フ</t>
    </rPh>
    <rPh sb="93" eb="95">
      <t>ヨソウ</t>
    </rPh>
    <rPh sb="101" eb="104">
      <t>テイキテキ</t>
    </rPh>
    <rPh sb="105" eb="107">
      <t>ホシュ</t>
    </rPh>
    <rPh sb="107" eb="109">
      <t>テンケン</t>
    </rPh>
    <rPh sb="110" eb="112">
      <t>スイシツ</t>
    </rPh>
    <rPh sb="112" eb="114">
      <t>チョウサ</t>
    </rPh>
    <rPh sb="114" eb="115">
      <t>ナド</t>
    </rPh>
    <rPh sb="116" eb="117">
      <t>トオ</t>
    </rPh>
    <rPh sb="120" eb="122">
      <t>テキセツ</t>
    </rPh>
    <rPh sb="123" eb="125">
      <t>イジ</t>
    </rPh>
    <rPh sb="125" eb="127">
      <t>カンリ</t>
    </rPh>
    <rPh sb="128" eb="129">
      <t>ハカ</t>
    </rPh>
    <phoneticPr fontId="4"/>
  </si>
  <si>
    <t>　収益的収支比率は約93％であり、企業債残高対事業規模比率は、類似団体を大きく下回っている。
引き続き経営の健全化に努める。
経費回収率については下水道使用料が増加したが、汚水処理費の内、修繕費が大幅に増加したため、前年度比約2.7ポイント低くなった。
　合併処理浄化槽（5人槽）の使用料は消費税込み3,630円で県内同事業の平均値よりも高いが、下水道（農集排）使用料とのバランスを考えると、安易に使用料改定を行うのは難しい。
寄付採納（個人設置浄化槽の町による維持管理化。町設置浄化槽よりも維持管理費用が多くかかる）の申込停止などを図り、より効果的な事業運営を進めていく。</t>
    <rPh sb="1" eb="4">
      <t>シュウエキテキ</t>
    </rPh>
    <rPh sb="4" eb="6">
      <t>シュウシ</t>
    </rPh>
    <rPh sb="6" eb="8">
      <t>ヒリツ</t>
    </rPh>
    <rPh sb="9" eb="10">
      <t>ヤク</t>
    </rPh>
    <rPh sb="17" eb="19">
      <t>キギョウ</t>
    </rPh>
    <rPh sb="19" eb="20">
      <t>サイ</t>
    </rPh>
    <rPh sb="20" eb="22">
      <t>ザンダカ</t>
    </rPh>
    <rPh sb="22" eb="23">
      <t>タイ</t>
    </rPh>
    <rPh sb="31" eb="33">
      <t>ルイジ</t>
    </rPh>
    <rPh sb="33" eb="35">
      <t>ダンタイ</t>
    </rPh>
    <rPh sb="36" eb="37">
      <t>オオ</t>
    </rPh>
    <rPh sb="39" eb="41">
      <t>シタマワ</t>
    </rPh>
    <rPh sb="47" eb="48">
      <t>ヒ</t>
    </rPh>
    <rPh sb="49" eb="50">
      <t>ツヅ</t>
    </rPh>
    <rPh sb="51" eb="53">
      <t>ケイエイ</t>
    </rPh>
    <rPh sb="54" eb="57">
      <t>ケンゼンカ</t>
    </rPh>
    <rPh sb="58" eb="59">
      <t>ツト</t>
    </rPh>
    <rPh sb="63" eb="65">
      <t>ケイヒ</t>
    </rPh>
    <rPh sb="65" eb="67">
      <t>カイシュウ</t>
    </rPh>
    <rPh sb="67" eb="68">
      <t>リツ</t>
    </rPh>
    <rPh sb="73" eb="76">
      <t>ゲスイドウ</t>
    </rPh>
    <rPh sb="76" eb="79">
      <t>シヨウリョウ</t>
    </rPh>
    <rPh sb="80" eb="82">
      <t>ゾウカ</t>
    </rPh>
    <rPh sb="86" eb="88">
      <t>オスイ</t>
    </rPh>
    <rPh sb="88" eb="90">
      <t>ショリ</t>
    </rPh>
    <rPh sb="90" eb="91">
      <t>ヒ</t>
    </rPh>
    <rPh sb="92" eb="93">
      <t>ウチ</t>
    </rPh>
    <rPh sb="94" eb="97">
      <t>シュウゼンヒ</t>
    </rPh>
    <rPh sb="98" eb="100">
      <t>オオハバ</t>
    </rPh>
    <rPh sb="101" eb="103">
      <t>ゾウカ</t>
    </rPh>
    <rPh sb="108" eb="112">
      <t>ゼンネンドヒ</t>
    </rPh>
    <rPh sb="112" eb="113">
      <t>ヤク</t>
    </rPh>
    <rPh sb="120" eb="121">
      <t>ヒク</t>
    </rPh>
    <rPh sb="128" eb="130">
      <t>ガッペイ</t>
    </rPh>
    <rPh sb="130" eb="132">
      <t>ショリ</t>
    </rPh>
    <rPh sb="132" eb="135">
      <t>ジョウカソウ</t>
    </rPh>
    <rPh sb="137" eb="138">
      <t>ニン</t>
    </rPh>
    <rPh sb="138" eb="139">
      <t>ソウ</t>
    </rPh>
    <rPh sb="141" eb="144">
      <t>シヨウリョウ</t>
    </rPh>
    <rPh sb="145" eb="148">
      <t>ショウヒゼイ</t>
    </rPh>
    <rPh sb="148" eb="149">
      <t>コ</t>
    </rPh>
    <rPh sb="155" eb="156">
      <t>エン</t>
    </rPh>
    <rPh sb="157" eb="159">
      <t>ケンナイ</t>
    </rPh>
    <rPh sb="159" eb="160">
      <t>ドウ</t>
    </rPh>
    <rPh sb="160" eb="162">
      <t>ジギョウ</t>
    </rPh>
    <rPh sb="163" eb="166">
      <t>ヘイキンチ</t>
    </rPh>
    <rPh sb="169" eb="170">
      <t>タカ</t>
    </rPh>
    <rPh sb="173" eb="176">
      <t>ゲスイドウ</t>
    </rPh>
    <rPh sb="177" eb="180">
      <t>ノウシュウハイ</t>
    </rPh>
    <rPh sb="181" eb="184">
      <t>シヨウリョウ</t>
    </rPh>
    <rPh sb="191" eb="192">
      <t>カンガ</t>
    </rPh>
    <rPh sb="196" eb="198">
      <t>アンイ</t>
    </rPh>
    <rPh sb="199" eb="202">
      <t>シヨウリョウ</t>
    </rPh>
    <rPh sb="202" eb="204">
      <t>カイテイ</t>
    </rPh>
    <rPh sb="205" eb="206">
      <t>オコナ</t>
    </rPh>
    <rPh sb="209" eb="210">
      <t>ムズカ</t>
    </rPh>
    <rPh sb="214" eb="216">
      <t>キフ</t>
    </rPh>
    <rPh sb="216" eb="218">
      <t>サイノウ</t>
    </rPh>
    <rPh sb="219" eb="221">
      <t>コジン</t>
    </rPh>
    <rPh sb="221" eb="223">
      <t>セッチ</t>
    </rPh>
    <rPh sb="223" eb="226">
      <t>ジョウカソウ</t>
    </rPh>
    <rPh sb="227" eb="228">
      <t>マチ</t>
    </rPh>
    <rPh sb="231" eb="233">
      <t>イジ</t>
    </rPh>
    <rPh sb="233" eb="235">
      <t>カンリ</t>
    </rPh>
    <rPh sb="235" eb="236">
      <t>カ</t>
    </rPh>
    <rPh sb="237" eb="238">
      <t>マチ</t>
    </rPh>
    <rPh sb="238" eb="240">
      <t>セッチ</t>
    </rPh>
    <rPh sb="240" eb="243">
      <t>ジョウカソウ</t>
    </rPh>
    <rPh sb="246" eb="248">
      <t>イジ</t>
    </rPh>
    <rPh sb="248" eb="250">
      <t>カンリ</t>
    </rPh>
    <rPh sb="250" eb="252">
      <t>ヒヨウ</t>
    </rPh>
    <rPh sb="253" eb="254">
      <t>オオ</t>
    </rPh>
    <rPh sb="260" eb="261">
      <t>モウ</t>
    </rPh>
    <rPh sb="261" eb="262">
      <t>コ</t>
    </rPh>
    <rPh sb="262" eb="264">
      <t>テイシ</t>
    </rPh>
    <rPh sb="267" eb="268">
      <t>ハカ</t>
    </rPh>
    <rPh sb="272" eb="275">
      <t>コウカテキ</t>
    </rPh>
    <rPh sb="276" eb="278">
      <t>ジギョウ</t>
    </rPh>
    <rPh sb="278" eb="280">
      <t>ウンエイ</t>
    </rPh>
    <rPh sb="281" eb="282">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</si>
</sst>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182-4252-A30B-7AA89D4494D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182-4252-A30B-7AA89D4494D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9A3D-41D2-ADBC-57977D16D0A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61.79</c:v>
                </c:pt>
                <c:pt idx="1">
                  <c:v>59.94</c:v>
                </c:pt>
                <c:pt idx="2">
                  <c:v>59.64</c:v>
                </c:pt>
                <c:pt idx="3">
                  <c:v>58.19</c:v>
                </c:pt>
                <c:pt idx="4">
                  <c:v>56.52</c:v>
                </c:pt>
              </c:numCache>
            </c:numRef>
          </c:val>
          <c:smooth val="0"/>
          <c:extLst>
            <c:ext xmlns:c16="http://schemas.microsoft.com/office/drawing/2014/chart" uri="{C3380CC4-5D6E-409C-BE32-E72D297353CC}">
              <c16:uniqueId val="{00000001-9A3D-41D2-ADBC-57977D16D0A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20D9-475B-A3B4-616DD93D1D5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92.44</c:v>
                </c:pt>
                <c:pt idx="1">
                  <c:v>89.66</c:v>
                </c:pt>
                <c:pt idx="2">
                  <c:v>90.63</c:v>
                </c:pt>
                <c:pt idx="3">
                  <c:v>87.8</c:v>
                </c:pt>
                <c:pt idx="4">
                  <c:v>88.43</c:v>
                </c:pt>
              </c:numCache>
            </c:numRef>
          </c:val>
          <c:smooth val="0"/>
          <c:extLst>
            <c:ext xmlns:c16="http://schemas.microsoft.com/office/drawing/2014/chart" uri="{C3380CC4-5D6E-409C-BE32-E72D297353CC}">
              <c16:uniqueId val="{00000001-20D9-475B-A3B4-616DD93D1D5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94.21</c:v>
                </c:pt>
                <c:pt idx="1">
                  <c:v>86.95</c:v>
                </c:pt>
                <c:pt idx="2">
                  <c:v>84.38</c:v>
                </c:pt>
                <c:pt idx="3">
                  <c:v>93.27</c:v>
                </c:pt>
                <c:pt idx="4">
                  <c:v>93.19</c:v>
                </c:pt>
              </c:numCache>
            </c:numRef>
          </c:val>
          <c:extLst>
            <c:ext xmlns:c16="http://schemas.microsoft.com/office/drawing/2014/chart" uri="{C3380CC4-5D6E-409C-BE32-E72D297353CC}">
              <c16:uniqueId val="{00000000-F452-418A-8DD7-B0D782E73F8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452-418A-8DD7-B0D782E73F8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502-4D0A-BF4E-7E2C82AE01A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502-4D0A-BF4E-7E2C82AE01A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1D7-429A-BD27-061A614C44A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D7-429A-BD27-061A614C44A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CD0-49D2-AA8C-21C659517F0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CD0-49D2-AA8C-21C659517F0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40B-4D5B-A0D4-1B724EBFD7A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40B-4D5B-A0D4-1B724EBFD7A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7D1-41BA-BB66-2062F90E9B1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244.85</c:v>
                </c:pt>
                <c:pt idx="1">
                  <c:v>296.89</c:v>
                </c:pt>
                <c:pt idx="2">
                  <c:v>270.57</c:v>
                </c:pt>
                <c:pt idx="3">
                  <c:v>294.27</c:v>
                </c:pt>
                <c:pt idx="4">
                  <c:v>294.08999999999997</c:v>
                </c:pt>
              </c:numCache>
            </c:numRef>
          </c:val>
          <c:smooth val="0"/>
          <c:extLst>
            <c:ext xmlns:c16="http://schemas.microsoft.com/office/drawing/2014/chart" uri="{C3380CC4-5D6E-409C-BE32-E72D297353CC}">
              <c16:uniqueId val="{00000001-67D1-41BA-BB66-2062F90E9B1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67.709999999999994</c:v>
                </c:pt>
                <c:pt idx="1">
                  <c:v>67.349999999999994</c:v>
                </c:pt>
                <c:pt idx="2">
                  <c:v>68.62</c:v>
                </c:pt>
                <c:pt idx="3">
                  <c:v>67.44</c:v>
                </c:pt>
                <c:pt idx="4">
                  <c:v>64.7</c:v>
                </c:pt>
              </c:numCache>
            </c:numRef>
          </c:val>
          <c:extLst>
            <c:ext xmlns:c16="http://schemas.microsoft.com/office/drawing/2014/chart" uri="{C3380CC4-5D6E-409C-BE32-E72D297353CC}">
              <c16:uniqueId val="{00000000-1466-413B-9D81-16109A8AD16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64.78</c:v>
                </c:pt>
                <c:pt idx="1">
                  <c:v>63.06</c:v>
                </c:pt>
                <c:pt idx="2">
                  <c:v>62.5</c:v>
                </c:pt>
                <c:pt idx="3">
                  <c:v>60.59</c:v>
                </c:pt>
                <c:pt idx="4">
                  <c:v>60</c:v>
                </c:pt>
              </c:numCache>
            </c:numRef>
          </c:val>
          <c:smooth val="0"/>
          <c:extLst>
            <c:ext xmlns:c16="http://schemas.microsoft.com/office/drawing/2014/chart" uri="{C3380CC4-5D6E-409C-BE32-E72D297353CC}">
              <c16:uniqueId val="{00000001-1466-413B-9D81-16109A8AD16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261.51</c:v>
                </c:pt>
                <c:pt idx="1">
                  <c:v>273.3</c:v>
                </c:pt>
                <c:pt idx="2">
                  <c:v>277.76</c:v>
                </c:pt>
                <c:pt idx="3">
                  <c:v>298.08999999999997</c:v>
                </c:pt>
                <c:pt idx="4">
                  <c:v>319.14</c:v>
                </c:pt>
              </c:numCache>
            </c:numRef>
          </c:val>
          <c:extLst>
            <c:ext xmlns:c16="http://schemas.microsoft.com/office/drawing/2014/chart" uri="{C3380CC4-5D6E-409C-BE32-E72D297353CC}">
              <c16:uniqueId val="{00000000-FA20-4C47-B087-71A895B8DF7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250.21</c:v>
                </c:pt>
                <c:pt idx="1">
                  <c:v>264.77</c:v>
                </c:pt>
                <c:pt idx="2">
                  <c:v>269.33</c:v>
                </c:pt>
                <c:pt idx="3">
                  <c:v>280.23</c:v>
                </c:pt>
                <c:pt idx="4">
                  <c:v>282.70999999999998</c:v>
                </c:pt>
              </c:numCache>
            </c:numRef>
          </c:val>
          <c:smooth val="0"/>
          <c:extLst>
            <c:ext xmlns:c16="http://schemas.microsoft.com/office/drawing/2014/chart" uri="{C3380CC4-5D6E-409C-BE32-E72D297353CC}">
              <c16:uniqueId val="{00000001-FA20-4C47-B087-71A895B8DF7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Y10"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高畠町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特定地域生活排水処理</v>
      </c>
      <c r="Q8" s="35"/>
      <c r="R8" s="35"/>
      <c r="S8" s="35"/>
      <c r="T8" s="35"/>
      <c r="U8" s="35"/>
      <c r="V8" s="35"/>
      <c r="W8" s="35" t="str">
        <f>データ!L6</f>
        <v>K2</v>
      </c>
      <c r="X8" s="35"/>
      <c r="Y8" s="35"/>
      <c r="Z8" s="35"/>
      <c r="AA8" s="35"/>
      <c r="AB8" s="35"/>
      <c r="AC8" s="35"/>
      <c r="AD8" s="36" t="str">
        <f>データ!$M$6</f>
        <v>非設置</v>
      </c>
      <c r="AE8" s="36"/>
      <c r="AF8" s="36"/>
      <c r="AG8" s="36"/>
      <c r="AH8" s="36"/>
      <c r="AI8" s="36"/>
      <c r="AJ8" s="36"/>
      <c r="AK8" s="3"/>
      <c r="AL8" s="37">
        <f>データ!S6</f>
        <v>22454</v>
      </c>
      <c r="AM8" s="37"/>
      <c r="AN8" s="37"/>
      <c r="AO8" s="37"/>
      <c r="AP8" s="37"/>
      <c r="AQ8" s="37"/>
      <c r="AR8" s="37"/>
      <c r="AS8" s="37"/>
      <c r="AT8" s="38">
        <f>データ!T6</f>
        <v>180.26</v>
      </c>
      <c r="AU8" s="38"/>
      <c r="AV8" s="38"/>
      <c r="AW8" s="38"/>
      <c r="AX8" s="38"/>
      <c r="AY8" s="38"/>
      <c r="AZ8" s="38"/>
      <c r="BA8" s="38"/>
      <c r="BB8" s="38">
        <f>データ!U6</f>
        <v>124.56</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7.16</v>
      </c>
      <c r="Q10" s="38"/>
      <c r="R10" s="38"/>
      <c r="S10" s="38"/>
      <c r="T10" s="38"/>
      <c r="U10" s="38"/>
      <c r="V10" s="38"/>
      <c r="W10" s="38">
        <f>データ!Q6</f>
        <v>100</v>
      </c>
      <c r="X10" s="38"/>
      <c r="Y10" s="38"/>
      <c r="Z10" s="38"/>
      <c r="AA10" s="38"/>
      <c r="AB10" s="38"/>
      <c r="AC10" s="38"/>
      <c r="AD10" s="37">
        <f>データ!R6</f>
        <v>3630</v>
      </c>
      <c r="AE10" s="37"/>
      <c r="AF10" s="37"/>
      <c r="AG10" s="37"/>
      <c r="AH10" s="37"/>
      <c r="AI10" s="37"/>
      <c r="AJ10" s="37"/>
      <c r="AK10" s="2"/>
      <c r="AL10" s="37">
        <f>データ!V6</f>
        <v>1600</v>
      </c>
      <c r="AM10" s="37"/>
      <c r="AN10" s="37"/>
      <c r="AO10" s="37"/>
      <c r="AP10" s="37"/>
      <c r="AQ10" s="37"/>
      <c r="AR10" s="37"/>
      <c r="AS10" s="37"/>
      <c r="AT10" s="38">
        <f>データ!W6</f>
        <v>170.73</v>
      </c>
      <c r="AU10" s="38"/>
      <c r="AV10" s="38"/>
      <c r="AW10" s="38"/>
      <c r="AX10" s="38"/>
      <c r="AY10" s="38"/>
      <c r="AZ10" s="38"/>
      <c r="BA10" s="38"/>
      <c r="BB10" s="38">
        <f>データ!X6</f>
        <v>9.3699999999999992</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【310.14】</v>
      </c>
      <c r="I86" s="12" t="str">
        <f>データ!CA6</f>
        <v>【57.71】</v>
      </c>
      <c r="J86" s="12" t="str">
        <f>データ!CL6</f>
        <v>【286.17】</v>
      </c>
      <c r="K86" s="12" t="str">
        <f>データ!CW6</f>
        <v>【56.80】</v>
      </c>
      <c r="L86" s="12" t="str">
        <f>データ!DH6</f>
        <v>【83.38】</v>
      </c>
      <c r="M86" s="12" t="s">
        <v>43</v>
      </c>
      <c r="N86" s="12" t="s">
        <v>43</v>
      </c>
      <c r="O86" s="12" t="str">
        <f>データ!EO6</f>
        <v>【-】</v>
      </c>
    </row>
  </sheetData>
  <sheetProtection algorithmName="SHA-512" hashValue="VhB8/DspwxVAX9A3bhilBl6cxbXfalfauNo7dwkdOZKzKYh5vr5VJlQOjeSEvK8FAZRCgcQDBBELrJvWATyoxQ==" saltValue="46MTDYXe6Qigt/FaQkNFd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55</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2021</v>
      </c>
      <c r="C6" s="19">
        <f t="shared" ref="C6:X6" si="3">C7</f>
        <v>63819</v>
      </c>
      <c r="D6" s="19">
        <f t="shared" si="3"/>
        <v>47</v>
      </c>
      <c r="E6" s="19">
        <f t="shared" si="3"/>
        <v>18</v>
      </c>
      <c r="F6" s="19">
        <f t="shared" si="3"/>
        <v>0</v>
      </c>
      <c r="G6" s="19">
        <f t="shared" si="3"/>
        <v>0</v>
      </c>
      <c r="H6" s="19" t="str">
        <f t="shared" si="3"/>
        <v>山形県　高畠町</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7.16</v>
      </c>
      <c r="Q6" s="20">
        <f t="shared" si="3"/>
        <v>100</v>
      </c>
      <c r="R6" s="20">
        <f t="shared" si="3"/>
        <v>3630</v>
      </c>
      <c r="S6" s="20">
        <f t="shared" si="3"/>
        <v>22454</v>
      </c>
      <c r="T6" s="20">
        <f t="shared" si="3"/>
        <v>180.26</v>
      </c>
      <c r="U6" s="20">
        <f t="shared" si="3"/>
        <v>124.56</v>
      </c>
      <c r="V6" s="20">
        <f t="shared" si="3"/>
        <v>1600</v>
      </c>
      <c r="W6" s="20">
        <f t="shared" si="3"/>
        <v>170.73</v>
      </c>
      <c r="X6" s="20">
        <f t="shared" si="3"/>
        <v>9.3699999999999992</v>
      </c>
      <c r="Y6" s="21">
        <f>IF(Y7="",NA(),Y7)</f>
        <v>94.21</v>
      </c>
      <c r="Z6" s="21">
        <f t="shared" ref="Z6:AH6" si="4">IF(Z7="",NA(),Z7)</f>
        <v>86.95</v>
      </c>
      <c r="AA6" s="21">
        <f t="shared" si="4"/>
        <v>84.38</v>
      </c>
      <c r="AB6" s="21">
        <f t="shared" si="4"/>
        <v>93.27</v>
      </c>
      <c r="AC6" s="21">
        <f t="shared" si="4"/>
        <v>93.19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244.85</v>
      </c>
      <c r="BL6" s="21">
        <f t="shared" si="7"/>
        <v>296.89</v>
      </c>
      <c r="BM6" s="21">
        <f t="shared" si="7"/>
        <v>270.57</v>
      </c>
      <c r="BN6" s="21">
        <f t="shared" si="7"/>
        <v>294.27</v>
      </c>
      <c r="BO6" s="21">
        <f t="shared" si="7"/>
        <v>294.08999999999997</v>
      </c>
      <c r="BP6" s="20" t="str">
        <f>IF(BP7="","",IF(BP7="-","【-】","【"&amp;SUBSTITUTE(TEXT(BP7,"#,##0.00"),"-","△")&amp;"】"))</f>
        <v>【310.14】</v>
      </c>
      <c r="BQ6" s="21">
        <f>IF(BQ7="",NA(),BQ7)</f>
        <v>67.709999999999994</v>
      </c>
      <c r="BR6" s="21">
        <f t="shared" ref="BR6:BZ6" si="8">IF(BR7="",NA(),BR7)</f>
        <v>67.349999999999994</v>
      </c>
      <c r="BS6" s="21">
        <f t="shared" si="8"/>
        <v>68.62</v>
      </c>
      <c r="BT6" s="21">
        <f t="shared" si="8"/>
        <v>67.44</v>
      </c>
      <c r="BU6" s="21">
        <f t="shared" si="8"/>
        <v>64.7</v>
      </c>
      <c r="BV6" s="21">
        <f t="shared" si="8"/>
        <v>64.78</v>
      </c>
      <c r="BW6" s="21">
        <f t="shared" si="8"/>
        <v>63.06</v>
      </c>
      <c r="BX6" s="21">
        <f t="shared" si="8"/>
        <v>62.5</v>
      </c>
      <c r="BY6" s="21">
        <f t="shared" si="8"/>
        <v>60.59</v>
      </c>
      <c r="BZ6" s="21">
        <f t="shared" si="8"/>
        <v>60</v>
      </c>
      <c r="CA6" s="20" t="str">
        <f>IF(CA7="","",IF(CA7="-","【-】","【"&amp;SUBSTITUTE(TEXT(CA7,"#,##0.00"),"-","△")&amp;"】"))</f>
        <v>【57.71】</v>
      </c>
      <c r="CB6" s="21">
        <f>IF(CB7="",NA(),CB7)</f>
        <v>261.51</v>
      </c>
      <c r="CC6" s="21">
        <f t="shared" ref="CC6:CK6" si="9">IF(CC7="",NA(),CC7)</f>
        <v>273.3</v>
      </c>
      <c r="CD6" s="21">
        <f t="shared" si="9"/>
        <v>277.76</v>
      </c>
      <c r="CE6" s="21">
        <f t="shared" si="9"/>
        <v>298.08999999999997</v>
      </c>
      <c r="CF6" s="21">
        <f t="shared" si="9"/>
        <v>319.14</v>
      </c>
      <c r="CG6" s="21">
        <f t="shared" si="9"/>
        <v>250.21</v>
      </c>
      <c r="CH6" s="21">
        <f t="shared" si="9"/>
        <v>264.77</v>
      </c>
      <c r="CI6" s="21">
        <f t="shared" si="9"/>
        <v>269.33</v>
      </c>
      <c r="CJ6" s="21">
        <f t="shared" si="9"/>
        <v>280.23</v>
      </c>
      <c r="CK6" s="21">
        <f t="shared" si="9"/>
        <v>282.70999999999998</v>
      </c>
      <c r="CL6" s="20" t="str">
        <f>IF(CL7="","",IF(CL7="-","【-】","【"&amp;SUBSTITUTE(TEXT(CL7,"#,##0.00"),"-","△")&amp;"】"))</f>
        <v>【286.17】</v>
      </c>
      <c r="CM6" s="21">
        <f>IF(CM7="",NA(),CM7)</f>
        <v>100</v>
      </c>
      <c r="CN6" s="21">
        <f t="shared" ref="CN6:CV6" si="10">IF(CN7="",NA(),CN7)</f>
        <v>100</v>
      </c>
      <c r="CO6" s="21">
        <f t="shared" si="10"/>
        <v>100</v>
      </c>
      <c r="CP6" s="21">
        <f t="shared" si="10"/>
        <v>100</v>
      </c>
      <c r="CQ6" s="21">
        <f t="shared" si="10"/>
        <v>100</v>
      </c>
      <c r="CR6" s="21">
        <f t="shared" si="10"/>
        <v>61.79</v>
      </c>
      <c r="CS6" s="21">
        <f t="shared" si="10"/>
        <v>59.94</v>
      </c>
      <c r="CT6" s="21">
        <f t="shared" si="10"/>
        <v>59.64</v>
      </c>
      <c r="CU6" s="21">
        <f t="shared" si="10"/>
        <v>58.19</v>
      </c>
      <c r="CV6" s="21">
        <f t="shared" si="10"/>
        <v>56.52</v>
      </c>
      <c r="CW6" s="20" t="str">
        <f>IF(CW7="","",IF(CW7="-","【-】","【"&amp;SUBSTITUTE(TEXT(CW7,"#,##0.00"),"-","△")&amp;"】"))</f>
        <v>【56.80】</v>
      </c>
      <c r="CX6" s="21">
        <f>IF(CX7="",NA(),CX7)</f>
        <v>100</v>
      </c>
      <c r="CY6" s="21">
        <f t="shared" ref="CY6:DG6" si="11">IF(CY7="",NA(),CY7)</f>
        <v>100</v>
      </c>
      <c r="CZ6" s="21">
        <f t="shared" si="11"/>
        <v>100</v>
      </c>
      <c r="DA6" s="21">
        <f t="shared" si="11"/>
        <v>100</v>
      </c>
      <c r="DB6" s="21">
        <f t="shared" si="11"/>
        <v>100</v>
      </c>
      <c r="DC6" s="21">
        <f t="shared" si="11"/>
        <v>92.44</v>
      </c>
      <c r="DD6" s="21">
        <f t="shared" si="11"/>
        <v>89.66</v>
      </c>
      <c r="DE6" s="21">
        <f t="shared" si="11"/>
        <v>90.63</v>
      </c>
      <c r="DF6" s="21">
        <f t="shared" si="11"/>
        <v>87.8</v>
      </c>
      <c r="DG6" s="21">
        <f t="shared" si="11"/>
        <v>88.43</v>
      </c>
      <c r="DH6" s="20" t="str">
        <f>IF(DH7="","",IF(DH7="-","【-】","【"&amp;SUBSTITUTE(TEXT(DH7,"#,##0.00"),"-","△")&amp;"】"))</f>
        <v>【83.38】</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2021</v>
      </c>
      <c r="C7" s="23">
        <v>63819</v>
      </c>
      <c r="D7" s="23">
        <v>47</v>
      </c>
      <c r="E7" s="23">
        <v>18</v>
      </c>
      <c r="F7" s="23">
        <v>0</v>
      </c>
      <c r="G7" s="23">
        <v>0</v>
      </c>
      <c r="H7" s="23" t="s">
        <v>97</v>
      </c>
      <c r="I7" s="23" t="s">
        <v>98</v>
      </c>
      <c r="J7" s="23" t="s">
        <v>99</v>
      </c>
      <c r="K7" s="23" t="s">
        <v>100</v>
      </c>
      <c r="L7" s="23" t="s">
        <v>101</v>
      </c>
      <c r="M7" s="23" t="s">
        <v>102</v>
      </c>
      <c r="N7" s="24" t="s">
        <v>103</v>
      </c>
      <c r="O7" s="24" t="s">
        <v>104</v>
      </c>
      <c r="P7" s="24">
        <v>7.16</v>
      </c>
      <c r="Q7" s="24">
        <v>100</v>
      </c>
      <c r="R7" s="24">
        <v>3630</v>
      </c>
      <c r="S7" s="24">
        <v>22454</v>
      </c>
      <c r="T7" s="24">
        <v>180.26</v>
      </c>
      <c r="U7" s="24">
        <v>124.56</v>
      </c>
      <c r="V7" s="24">
        <v>1600</v>
      </c>
      <c r="W7" s="24">
        <v>170.73</v>
      </c>
      <c r="X7" s="24">
        <v>9.3699999999999992</v>
      </c>
      <c r="Y7" s="24">
        <v>94.21</v>
      </c>
      <c r="Z7" s="24">
        <v>86.95</v>
      </c>
      <c r="AA7" s="24">
        <v>84.38</v>
      </c>
      <c r="AB7" s="24">
        <v>93.27</v>
      </c>
      <c r="AC7" s="24">
        <v>93.19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244.85</v>
      </c>
      <c r="BL7" s="24">
        <v>296.89</v>
      </c>
      <c r="BM7" s="24">
        <v>270.57</v>
      </c>
      <c r="BN7" s="24">
        <v>294.27</v>
      </c>
      <c r="BO7" s="24">
        <v>294.08999999999997</v>
      </c>
      <c r="BP7" s="24">
        <v>310.14</v>
      </c>
      <c r="BQ7" s="24">
        <v>67.709999999999994</v>
      </c>
      <c r="BR7" s="24">
        <v>67.349999999999994</v>
      </c>
      <c r="BS7" s="24">
        <v>68.62</v>
      </c>
      <c r="BT7" s="24">
        <v>67.44</v>
      </c>
      <c r="BU7" s="24">
        <v>64.7</v>
      </c>
      <c r="BV7" s="24">
        <v>64.78</v>
      </c>
      <c r="BW7" s="24">
        <v>63.06</v>
      </c>
      <c r="BX7" s="24">
        <v>62.5</v>
      </c>
      <c r="BY7" s="24">
        <v>60.59</v>
      </c>
      <c r="BZ7" s="24">
        <v>60</v>
      </c>
      <c r="CA7" s="24">
        <v>57.71</v>
      </c>
      <c r="CB7" s="24">
        <v>261.51</v>
      </c>
      <c r="CC7" s="24">
        <v>273.3</v>
      </c>
      <c r="CD7" s="24">
        <v>277.76</v>
      </c>
      <c r="CE7" s="24">
        <v>298.08999999999997</v>
      </c>
      <c r="CF7" s="24">
        <v>319.14</v>
      </c>
      <c r="CG7" s="24">
        <v>250.21</v>
      </c>
      <c r="CH7" s="24">
        <v>264.77</v>
      </c>
      <c r="CI7" s="24">
        <v>269.33</v>
      </c>
      <c r="CJ7" s="24">
        <v>280.23</v>
      </c>
      <c r="CK7" s="24">
        <v>282.70999999999998</v>
      </c>
      <c r="CL7" s="24">
        <v>286.17</v>
      </c>
      <c r="CM7" s="24">
        <v>100</v>
      </c>
      <c r="CN7" s="24">
        <v>100</v>
      </c>
      <c r="CO7" s="24">
        <v>100</v>
      </c>
      <c r="CP7" s="24">
        <v>100</v>
      </c>
      <c r="CQ7" s="24">
        <v>100</v>
      </c>
      <c r="CR7" s="24">
        <v>61.79</v>
      </c>
      <c r="CS7" s="24">
        <v>59.94</v>
      </c>
      <c r="CT7" s="24">
        <v>59.64</v>
      </c>
      <c r="CU7" s="24">
        <v>58.19</v>
      </c>
      <c r="CV7" s="24">
        <v>56.52</v>
      </c>
      <c r="CW7" s="24">
        <v>56.8</v>
      </c>
      <c r="CX7" s="24">
        <v>100</v>
      </c>
      <c r="CY7" s="24">
        <v>100</v>
      </c>
      <c r="CZ7" s="24">
        <v>100</v>
      </c>
      <c r="DA7" s="24">
        <v>100</v>
      </c>
      <c r="DB7" s="24">
        <v>100</v>
      </c>
      <c r="DC7" s="24">
        <v>92.44</v>
      </c>
      <c r="DD7" s="24">
        <v>89.66</v>
      </c>
      <c r="DE7" s="24">
        <v>90.63</v>
      </c>
      <c r="DF7" s="24">
        <v>87.8</v>
      </c>
      <c r="DG7" s="24">
        <v>88.43</v>
      </c>
      <c r="DH7" s="24">
        <v>83.38</v>
      </c>
      <c r="DI7" s="24"/>
      <c r="DJ7" s="24"/>
      <c r="DK7" s="24"/>
      <c r="DL7" s="24"/>
      <c r="DM7" s="24"/>
      <c r="DN7" s="24"/>
      <c r="DO7" s="24"/>
      <c r="DP7" s="24"/>
      <c r="DQ7" s="24"/>
      <c r="DR7" s="24"/>
      <c r="DS7" s="24"/>
      <c r="DT7" s="24"/>
      <c r="DU7" s="24"/>
      <c r="DV7" s="24"/>
      <c r="DW7" s="24"/>
      <c r="DX7" s="24"/>
      <c r="DY7" s="24"/>
      <c r="DZ7" s="24"/>
      <c r="EA7" s="24"/>
      <c r="EB7" s="24"/>
      <c r="EC7" s="24"/>
      <c r="ED7" s="24"/>
      <c r="EE7" s="24" t="s">
        <v>103</v>
      </c>
      <c r="EF7" s="24" t="s">
        <v>103</v>
      </c>
      <c r="EG7" s="24" t="s">
        <v>103</v>
      </c>
      <c r="EH7" s="24" t="s">
        <v>103</v>
      </c>
      <c r="EI7" s="24" t="s">
        <v>103</v>
      </c>
      <c r="EJ7" s="24" t="s">
        <v>103</v>
      </c>
      <c r="EK7" s="24" t="s">
        <v>103</v>
      </c>
      <c r="EL7" s="24" t="s">
        <v>103</v>
      </c>
      <c r="EM7" s="24" t="s">
        <v>103</v>
      </c>
      <c r="EN7" s="24" t="s">
        <v>103</v>
      </c>
      <c r="EO7" s="24" t="s">
        <v>103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110</v>
      </c>
    </row>
    <row r="12" spans="1:145" x14ac:dyDescent="0.15">
      <c r="B12">
        <v>1</v>
      </c>
      <c r="C12">
        <v>1</v>
      </c>
      <c r="D12">
        <v>1</v>
      </c>
      <c r="E12">
        <v>2</v>
      </c>
      <c r="F12">
        <v>3</v>
      </c>
      <c r="G12" t="s">
        <v>111</v>
      </c>
    </row>
    <row r="13" spans="1:145" x14ac:dyDescent="0.15">
      <c r="B13" t="s">
        <v>112</v>
      </c>
      <c r="C13" t="s">
        <v>112</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2023-01-19T06:20:24Z</cp:lastPrinted>
  <dcterms:created xsi:type="dcterms:W3CDTF">2022-12-01T02:06:21Z</dcterms:created>
  <dcterms:modified xsi:type="dcterms:W3CDTF">2023-01-19T06:22:02Z</dcterms:modified>
  <cp:category/>
</cp:coreProperties>
</file>