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4\41 【1.19】公営企業に係る「経営比較分析表」(令和3年度決算)の分析について\01　様式\下水道　【経営比較分析表】2021_063622_47_1718\"/>
    </mc:Choice>
  </mc:AlternateContent>
  <xr:revisionPtr revIDLastSave="0" documentId="13_ncr:1_{4BEDB661-5B5E-437F-B1D4-30A912899D15}" xr6:coauthVersionLast="45" xr6:coauthVersionMax="45" xr10:uidLastSave="{00000000-0000-0000-0000-000000000000}"/>
  <workbookProtection workbookAlgorithmName="SHA-512" workbookHashValue="ibhdKA3LpiOHXjSRw81EuiER2B2NiydMg3piEAgJTFjIcmZJluWKdowvpoMkzU9DEpRRmE7m2WNBOa8jAjouqg==" workbookSaltValue="BC5oeDN+8uP8SSQS1EvBq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BB8" i="4"/>
  <c r="AL8" i="4"/>
  <c r="P8" i="4"/>
  <c r="I8" i="4"/>
</calcChain>
</file>

<file path=xl/sharedStrings.xml><?xml version="1.0" encoding="utf-8"?>
<sst xmlns="http://schemas.openxmlformats.org/spreadsheetml/2006/main" count="247" uniqueCount="119">
  <si>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</si>
  <si>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</si>
  <si>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</si>
  <si>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</si>
  <si>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</si>
  <si>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</si>
  <si>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</si>
  <si>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</si>
  <si>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</si>
  <si>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</si>
  <si>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</si>
  <si>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</si>
  <si>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</si>
  <si>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</si>
  <si>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</si>
  <si>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</si>
  <si>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</si>
  <si>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</si>
  <si>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</si>
  <si>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</si>
  <si>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</si>
  <si>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</si>
  <si>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</si>
  <si>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</si>
  <si>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</si>
  <si>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</si>
  <si>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</si>
  <si>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</si>
  <si>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</si>
  <si>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</si>
  <si>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</si>
  <si>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</si>
  <si>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</si>
  <si>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</si>
  <si>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</si>
  <si>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</si>
  <si>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</si>
  <si>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</si>
  <si>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</si>
  <si>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</si>
  <si>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</si>
  <si>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</si>
  <si>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</si>
  <si>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</si>
  <si>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</si>
  <si>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</si>
  <si>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</si>
  <si>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</si>
  <si>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</si>
  <si>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</si>
  <si>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</si>
  <si>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</si>
  <si>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</si>
  <si>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</si>
  <si>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</si>
  <si>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</si>
  <si>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</si>
  <si>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</si>
  <si>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</si>
  <si>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</si>
  <si>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</si>
  <si>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</si>
  <si>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</si>
  <si>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</si>
  <si>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</si>
  <si>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</si>
  <si>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</si>
  <si>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</si>
  <si>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</si>
  <si>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</si>
  <si>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</si>
  <si>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</si>
  <si>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</si>
  <si>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</si>
  <si>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</si>
  <si>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</si>
  <si>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</si>
  <si>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</si>
  <si>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</si>
  <si>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</si>
  <si>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</si>
  <si>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</si>
  <si>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</si>
  <si>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</si>
  <si>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</si>
  <si>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</si>
  <si>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</si>
  <si>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</si>
  <si>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</si>
  <si>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</si>
  <si>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</si>
  <si>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</si>
  <si>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</si>
  <si>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</si>
  <si>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</si>
  <si>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</si>
  <si>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</si>
  <si>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</si>
  <si>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</si>
  <si>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</si>
  <si>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</si>
  <si>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</si>
  <si>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</si>
  <si>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</si>
  <si>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</si>
  <si>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</si>
  <si>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</si>
  <si>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</si>
  <si>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</si>
  <si>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</si>
  <si>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</si>
  <si>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</si>
  <si>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</si>
  <si>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</si>
  <si>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</si>
  <si>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</si>
  <si>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令和2年度及び3年度において、収納率が100％となり、収益的収支比率について良好な状況となっている。料金収入のみで全ての経費を賄えないことから、一般会計繰入金に頼っている部分がある。
　企業債残高対事業規模比率は現在設置基数が増えている為、地方債の借入も増えている状況である。
　経費回収率は現在全国平均より高い数値を維持しているが、今後修繕費等が増加する事が予想される為、現在の使用料設定では賄えなくなることも予測されることから、料金改定の検討が必要となる。</t>
    <rPh sb="39" eb="41">
      <t>リョウコウ</t>
    </rPh>
    <rPh sb="42" eb="44">
      <t>ジョウキョウ</t>
    </rPh>
    <rPh sb="217" eb="219">
      <t>リョウキン</t>
    </rPh>
    <rPh sb="219" eb="221">
      <t>カイテイ</t>
    </rPh>
    <rPh sb="222" eb="224">
      <t>ケントウ</t>
    </rPh>
    <rPh sb="225" eb="227">
      <t>ヒツヨウ</t>
    </rPh>
    <phoneticPr fontId="4"/>
  </si>
  <si>
    <t>　事業開始から16年目である。今のところ老朽化による修繕等は発生していないが、今後、老朽化に伴う修繕が発生することが予想される。</t>
    <phoneticPr fontId="4"/>
  </si>
  <si>
    <t>　事業開始から16年目とういう事もあり、目立った修繕費はないが今後老朽化が進み修繕費が増加してきた場合、料金収入だけで汚水処理費を賄っていけない状況になりえる。また、令和6年より法適用となるため、公共下水道、農業集落排水の使用料金との関係を密にしながら、効率的な汚水処理事業を展開していきた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</si>
</sst>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7C-4ABF-81CD-E988ECFD04A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57C-4ABF-81CD-E988ECFD04A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B71-4460-9D74-2C9D9221BFD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57.22</c:v>
                </c:pt>
                <c:pt idx="1">
                  <c:v>54.93</c:v>
                </c:pt>
                <c:pt idx="2">
                  <c:v>55.96</c:v>
                </c:pt>
                <c:pt idx="3">
                  <c:v>56.45</c:v>
                </c:pt>
                <c:pt idx="4">
                  <c:v>56.52</c:v>
                </c:pt>
              </c:numCache>
            </c:numRef>
          </c:val>
          <c:smooth val="0"/>
          <c:extLst>
            <c:ext xmlns:c16="http://schemas.microsoft.com/office/drawing/2014/chart" uri="{C3380CC4-5D6E-409C-BE32-E72D297353CC}">
              <c16:uniqueId val="{00000001-EB71-4460-9D74-2C9D9221BFD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060-4BD0-A939-78F02D8FAB5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67.290000000000006</c:v>
                </c:pt>
                <c:pt idx="1">
                  <c:v>65.569999999999993</c:v>
                </c:pt>
                <c:pt idx="2">
                  <c:v>60.12</c:v>
                </c:pt>
                <c:pt idx="3">
                  <c:v>54.99</c:v>
                </c:pt>
                <c:pt idx="4">
                  <c:v>88.43</c:v>
                </c:pt>
              </c:numCache>
            </c:numRef>
          </c:val>
          <c:smooth val="0"/>
          <c:extLst>
            <c:ext xmlns:c16="http://schemas.microsoft.com/office/drawing/2014/chart" uri="{C3380CC4-5D6E-409C-BE32-E72D297353CC}">
              <c16:uniqueId val="{00000001-C060-4BD0-A939-78F02D8FAB5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74.19</c:v>
                </c:pt>
                <c:pt idx="1">
                  <c:v>74.72</c:v>
                </c:pt>
                <c:pt idx="2">
                  <c:v>93.96</c:v>
                </c:pt>
                <c:pt idx="3">
                  <c:v>103.25</c:v>
                </c:pt>
                <c:pt idx="4">
                  <c:v>103.23</c:v>
                </c:pt>
              </c:numCache>
            </c:numRef>
          </c:val>
          <c:extLst>
            <c:ext xmlns:c16="http://schemas.microsoft.com/office/drawing/2014/chart" uri="{C3380CC4-5D6E-409C-BE32-E72D297353CC}">
              <c16:uniqueId val="{00000000-F5D0-4896-ACFD-0EC3B30E70C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D0-4896-ACFD-0EC3B30E70C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261-4C70-AD6C-DCEBD7818E8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61-4C70-AD6C-DCEBD7818E8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07-4995-83A8-6943D75255E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07-4995-83A8-6943D75255E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FDF-4A00-B532-77455C82186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DF-4A00-B532-77455C82186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0E-4D74-ACFE-8EB02695680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0E-4D74-ACFE-8EB02695680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6E8-467C-A436-A270623A6F7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407.42</c:v>
                </c:pt>
                <c:pt idx="1">
                  <c:v>386.46</c:v>
                </c:pt>
                <c:pt idx="2">
                  <c:v>421.25</c:v>
                </c:pt>
                <c:pt idx="3">
                  <c:v>398.42</c:v>
                </c:pt>
                <c:pt idx="4">
                  <c:v>294.08999999999997</c:v>
                </c:pt>
              </c:numCache>
            </c:numRef>
          </c:val>
          <c:smooth val="0"/>
          <c:extLst>
            <c:ext xmlns:c16="http://schemas.microsoft.com/office/drawing/2014/chart" uri="{C3380CC4-5D6E-409C-BE32-E72D297353CC}">
              <c16:uniqueId val="{00000001-86E8-467C-A436-A270623A6F7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72.47</c:v>
                </c:pt>
                <c:pt idx="1">
                  <c:v>66.849999999999994</c:v>
                </c:pt>
                <c:pt idx="2">
                  <c:v>90.54</c:v>
                </c:pt>
                <c:pt idx="3">
                  <c:v>95.33</c:v>
                </c:pt>
                <c:pt idx="4">
                  <c:v>89.6</c:v>
                </c:pt>
              </c:numCache>
            </c:numRef>
          </c:val>
          <c:extLst>
            <c:ext xmlns:c16="http://schemas.microsoft.com/office/drawing/2014/chart" uri="{C3380CC4-5D6E-409C-BE32-E72D297353CC}">
              <c16:uniqueId val="{00000000-5DB9-4BD7-96B7-17AAA9319AA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57.08</c:v>
                </c:pt>
                <c:pt idx="1">
                  <c:v>55.85</c:v>
                </c:pt>
                <c:pt idx="2">
                  <c:v>53.23</c:v>
                </c:pt>
                <c:pt idx="3">
                  <c:v>50.7</c:v>
                </c:pt>
                <c:pt idx="4">
                  <c:v>60</c:v>
                </c:pt>
              </c:numCache>
            </c:numRef>
          </c:val>
          <c:smooth val="0"/>
          <c:extLst>
            <c:ext xmlns:c16="http://schemas.microsoft.com/office/drawing/2014/chart" uri="{C3380CC4-5D6E-409C-BE32-E72D297353CC}">
              <c16:uniqueId val="{00000001-5DB9-4BD7-96B7-17AAA9319AA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179.34</c:v>
                </c:pt>
                <c:pt idx="1">
                  <c:v>200.48</c:v>
                </c:pt>
                <c:pt idx="2">
                  <c:v>150</c:v>
                </c:pt>
                <c:pt idx="3">
                  <c:v>202.29</c:v>
                </c:pt>
                <c:pt idx="4">
                  <c:v>218.82</c:v>
                </c:pt>
              </c:numCache>
            </c:numRef>
          </c:val>
          <c:extLst>
            <c:ext xmlns:c16="http://schemas.microsoft.com/office/drawing/2014/chart" uri="{C3380CC4-5D6E-409C-BE32-E72D297353CC}">
              <c16:uniqueId val="{00000000-EA7D-4910-AFC3-A40F6A65DEE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286.86</c:v>
                </c:pt>
                <c:pt idx="1">
                  <c:v>287.91000000000003</c:v>
                </c:pt>
                <c:pt idx="2">
                  <c:v>283.3</c:v>
                </c:pt>
                <c:pt idx="3">
                  <c:v>289.81</c:v>
                </c:pt>
                <c:pt idx="4">
                  <c:v>282.70999999999998</c:v>
                </c:pt>
              </c:numCache>
            </c:numRef>
          </c:val>
          <c:smooth val="0"/>
          <c:extLst>
            <c:ext xmlns:c16="http://schemas.microsoft.com/office/drawing/2014/chart" uri="{C3380CC4-5D6E-409C-BE32-E72D297353CC}">
              <c16:uniqueId val="{00000001-EA7D-4910-AFC3-A40F6A65DEE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E1"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山形県　最上町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8030</v>
      </c>
      <c r="AM8" s="55"/>
      <c r="AN8" s="55"/>
      <c r="AO8" s="55"/>
      <c r="AP8" s="55"/>
      <c r="AQ8" s="55"/>
      <c r="AR8" s="55"/>
      <c r="AS8" s="55"/>
      <c r="AT8" s="54">
        <f>データ!T6</f>
        <v>330.37</v>
      </c>
      <c r="AU8" s="54"/>
      <c r="AV8" s="54"/>
      <c r="AW8" s="54"/>
      <c r="AX8" s="54"/>
      <c r="AY8" s="54"/>
      <c r="AZ8" s="54"/>
      <c r="BA8" s="54"/>
      <c r="BB8" s="54">
        <f>データ!U6</f>
        <v>24.31</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23.05</v>
      </c>
      <c r="Q10" s="54"/>
      <c r="R10" s="54"/>
      <c r="S10" s="54"/>
      <c r="T10" s="54"/>
      <c r="U10" s="54"/>
      <c r="V10" s="54"/>
      <c r="W10" s="54">
        <f>データ!Q6</f>
        <v>100</v>
      </c>
      <c r="X10" s="54"/>
      <c r="Y10" s="54"/>
      <c r="Z10" s="54"/>
      <c r="AA10" s="54"/>
      <c r="AB10" s="54"/>
      <c r="AC10" s="54"/>
      <c r="AD10" s="55">
        <f>データ!R6</f>
        <v>4170</v>
      </c>
      <c r="AE10" s="55"/>
      <c r="AF10" s="55"/>
      <c r="AG10" s="55"/>
      <c r="AH10" s="55"/>
      <c r="AI10" s="55"/>
      <c r="AJ10" s="55"/>
      <c r="AK10" s="2"/>
      <c r="AL10" s="55">
        <f>データ!V6</f>
        <v>1834</v>
      </c>
      <c r="AM10" s="55"/>
      <c r="AN10" s="55"/>
      <c r="AO10" s="55"/>
      <c r="AP10" s="55"/>
      <c r="AQ10" s="55"/>
      <c r="AR10" s="55"/>
      <c r="AS10" s="55"/>
      <c r="AT10" s="54">
        <f>データ!W6</f>
        <v>3.1</v>
      </c>
      <c r="AU10" s="54"/>
      <c r="AV10" s="54"/>
      <c r="AW10" s="54"/>
      <c r="AX10" s="54"/>
      <c r="AY10" s="54"/>
      <c r="AZ10" s="54"/>
      <c r="BA10" s="54"/>
      <c r="BB10" s="54">
        <f>データ!X6</f>
        <v>591.61</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【310.14】</v>
      </c>
      <c r="I86" s="12" t="str">
        <f>データ!CA6</f>
        <v>【57.71】</v>
      </c>
      <c r="J86" s="12" t="str">
        <f>データ!CL6</f>
        <v>【286.17】</v>
      </c>
      <c r="K86" s="12" t="str">
        <f>データ!CW6</f>
        <v>【56.80】</v>
      </c>
      <c r="L86" s="12" t="str">
        <f>データ!DH6</f>
        <v>【83.38】</v>
      </c>
      <c r="M86" s="12" t="s">
        <v>43</v>
      </c>
      <c r="N86" s="12" t="s">
        <v>43</v>
      </c>
      <c r="O86" s="12" t="str">
        <f>データ!EO6</f>
        <v>【-】</v>
      </c>
    </row>
  </sheetData>
  <sheetProtection algorithmName="SHA-512" hashValue="ShiAVxSShU52prPIvheeaCuCeIxXWy7R0ggjVY81YIko2A6FN67rC5mp+GB1S1eeghWrBqgBUFFjLqMMSogcvA==" saltValue="rsqJ5fts/IYsaoQ5WzOvx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63622</v>
      </c>
      <c r="D6" s="19">
        <f t="shared" si="3"/>
        <v>47</v>
      </c>
      <c r="E6" s="19">
        <f t="shared" si="3"/>
        <v>18</v>
      </c>
      <c r="F6" s="19">
        <f t="shared" si="3"/>
        <v>0</v>
      </c>
      <c r="G6" s="19">
        <f t="shared" si="3"/>
        <v>0</v>
      </c>
      <c r="H6" s="19" t="str">
        <f t="shared" si="3"/>
        <v>山形県　最上町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23.05</v>
      </c>
      <c r="Q6" s="20">
        <f t="shared" si="3"/>
        <v>100</v>
      </c>
      <c r="R6" s="20">
        <f t="shared" si="3"/>
        <v>4170</v>
      </c>
      <c r="S6" s="20">
        <f t="shared" si="3"/>
        <v>8030</v>
      </c>
      <c r="T6" s="20">
        <f t="shared" si="3"/>
        <v>330.37</v>
      </c>
      <c r="U6" s="20">
        <f t="shared" si="3"/>
        <v>24.31</v>
      </c>
      <c r="V6" s="20">
        <f t="shared" si="3"/>
        <v>1834</v>
      </c>
      <c r="W6" s="20">
        <f t="shared" si="3"/>
        <v>3.1</v>
      </c>
      <c r="X6" s="20">
        <f t="shared" si="3"/>
        <v>591.61</v>
      </c>
      <c r="Y6" s="21">
        <f>IF(Y7="",NA(),Y7)</f>
        <v>74.19</v>
      </c>
      <c r="Z6" s="21">
        <f t="shared" ref="Z6:AH6" si="4">IF(Z7="",NA(),Z7)</f>
        <v>74.72</v>
      </c>
      <c r="AA6" s="21">
        <f t="shared" si="4"/>
        <v>93.96</v>
      </c>
      <c r="AB6" s="21">
        <f t="shared" si="4"/>
        <v>103.25</v>
      </c>
      <c r="AC6" s="21">
        <f t="shared" si="4"/>
        <v>103.23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407.42</v>
      </c>
      <c r="BL6" s="21">
        <f t="shared" si="7"/>
        <v>386.46</v>
      </c>
      <c r="BM6" s="21">
        <f t="shared" si="7"/>
        <v>421.25</v>
      </c>
      <c r="BN6" s="21">
        <f t="shared" si="7"/>
        <v>398.42</v>
      </c>
      <c r="BO6" s="21">
        <f t="shared" si="7"/>
        <v>294.08999999999997</v>
      </c>
      <c r="BP6" s="20" t="str">
        <f>IF(BP7="","",IF(BP7="-","【-】","【"&amp;SUBSTITUTE(TEXT(BP7,"#,##0.00"),"-","△")&amp;"】"))</f>
        <v>【310.14】</v>
      </c>
      <c r="BQ6" s="21">
        <f>IF(BQ7="",NA(),BQ7)</f>
        <v>72.47</v>
      </c>
      <c r="BR6" s="21">
        <f t="shared" ref="BR6:BZ6" si="8">IF(BR7="",NA(),BR7)</f>
        <v>66.849999999999994</v>
      </c>
      <c r="BS6" s="21">
        <f t="shared" si="8"/>
        <v>90.54</v>
      </c>
      <c r="BT6" s="21">
        <f t="shared" si="8"/>
        <v>95.33</v>
      </c>
      <c r="BU6" s="21">
        <f t="shared" si="8"/>
        <v>89.6</v>
      </c>
      <c r="BV6" s="21">
        <f t="shared" si="8"/>
        <v>57.08</v>
      </c>
      <c r="BW6" s="21">
        <f t="shared" si="8"/>
        <v>55.85</v>
      </c>
      <c r="BX6" s="21">
        <f t="shared" si="8"/>
        <v>53.23</v>
      </c>
      <c r="BY6" s="21">
        <f t="shared" si="8"/>
        <v>50.7</v>
      </c>
      <c r="BZ6" s="21">
        <f t="shared" si="8"/>
        <v>60</v>
      </c>
      <c r="CA6" s="20" t="str">
        <f>IF(CA7="","",IF(CA7="-","【-】","【"&amp;SUBSTITUTE(TEXT(CA7,"#,##0.00"),"-","△")&amp;"】"))</f>
        <v>【57.71】</v>
      </c>
      <c r="CB6" s="21">
        <f>IF(CB7="",NA(),CB7)</f>
        <v>179.34</v>
      </c>
      <c r="CC6" s="21">
        <f t="shared" ref="CC6:CK6" si="9">IF(CC7="",NA(),CC7)</f>
        <v>200.48</v>
      </c>
      <c r="CD6" s="21">
        <f t="shared" si="9"/>
        <v>150</v>
      </c>
      <c r="CE6" s="21">
        <f t="shared" si="9"/>
        <v>202.29</v>
      </c>
      <c r="CF6" s="21">
        <f t="shared" si="9"/>
        <v>218.82</v>
      </c>
      <c r="CG6" s="21">
        <f t="shared" si="9"/>
        <v>286.86</v>
      </c>
      <c r="CH6" s="21">
        <f t="shared" si="9"/>
        <v>287.91000000000003</v>
      </c>
      <c r="CI6" s="21">
        <f t="shared" si="9"/>
        <v>283.3</v>
      </c>
      <c r="CJ6" s="21">
        <f t="shared" si="9"/>
        <v>289.81</v>
      </c>
      <c r="CK6" s="21">
        <f t="shared" si="9"/>
        <v>282.70999999999998</v>
      </c>
      <c r="CL6" s="20" t="str">
        <f>IF(CL7="","",IF(CL7="-","【-】","【"&amp;SUBSTITUTE(TEXT(CL7,"#,##0.00"),"-","△")&amp;"】"))</f>
        <v>【286.17】</v>
      </c>
      <c r="CM6" s="21">
        <f>IF(CM7="",NA(),CM7)</f>
        <v>100</v>
      </c>
      <c r="CN6" s="21">
        <f t="shared" ref="CN6:CV6" si="10">IF(CN7="",NA(),CN7)</f>
        <v>100</v>
      </c>
      <c r="CO6" s="21">
        <f t="shared" si="10"/>
        <v>100</v>
      </c>
      <c r="CP6" s="21">
        <f t="shared" si="10"/>
        <v>100</v>
      </c>
      <c r="CQ6" s="21">
        <f t="shared" si="10"/>
        <v>100</v>
      </c>
      <c r="CR6" s="21">
        <f t="shared" si="10"/>
        <v>57.22</v>
      </c>
      <c r="CS6" s="21">
        <f t="shared" si="10"/>
        <v>54.93</v>
      </c>
      <c r="CT6" s="21">
        <f t="shared" si="10"/>
        <v>55.96</v>
      </c>
      <c r="CU6" s="21">
        <f t="shared" si="10"/>
        <v>56.45</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67.290000000000006</v>
      </c>
      <c r="DD6" s="21">
        <f t="shared" si="11"/>
        <v>65.569999999999993</v>
      </c>
      <c r="DE6" s="21">
        <f t="shared" si="11"/>
        <v>60.12</v>
      </c>
      <c r="DF6" s="21">
        <f t="shared" si="11"/>
        <v>54.99</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63622</v>
      </c>
      <c r="D7" s="23">
        <v>47</v>
      </c>
      <c r="E7" s="23">
        <v>18</v>
      </c>
      <c r="F7" s="23">
        <v>0</v>
      </c>
      <c r="G7" s="23">
        <v>0</v>
      </c>
      <c r="H7" s="23" t="s">
        <v>98</v>
      </c>
      <c r="I7" s="23" t="s">
        <v>99</v>
      </c>
      <c r="J7" s="23" t="s">
        <v>100</v>
      </c>
      <c r="K7" s="23" t="s">
        <v>101</v>
      </c>
      <c r="L7" s="23" t="s">
        <v>102</v>
      </c>
      <c r="M7" s="23" t="s">
        <v>103</v>
      </c>
      <c r="N7" s="24" t="s">
        <v>104</v>
      </c>
      <c r="O7" s="24" t="s">
        <v>105</v>
      </c>
      <c r="P7" s="24">
        <v>23.05</v>
      </c>
      <c r="Q7" s="24">
        <v>100</v>
      </c>
      <c r="R7" s="24">
        <v>4170</v>
      </c>
      <c r="S7" s="24">
        <v>8030</v>
      </c>
      <c r="T7" s="24">
        <v>330.37</v>
      </c>
      <c r="U7" s="24">
        <v>24.31</v>
      </c>
      <c r="V7" s="24">
        <v>1834</v>
      </c>
      <c r="W7" s="24">
        <v>3.1</v>
      </c>
      <c r="X7" s="24">
        <v>591.61</v>
      </c>
      <c r="Y7" s="24">
        <v>74.19</v>
      </c>
      <c r="Z7" s="24">
        <v>74.72</v>
      </c>
      <c r="AA7" s="24">
        <v>93.96</v>
      </c>
      <c r="AB7" s="24">
        <v>103.25</v>
      </c>
      <c r="AC7" s="24">
        <v>103.23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407.42</v>
      </c>
      <c r="BL7" s="24">
        <v>386.46</v>
      </c>
      <c r="BM7" s="24">
        <v>421.25</v>
      </c>
      <c r="BN7" s="24">
        <v>398.42</v>
      </c>
      <c r="BO7" s="24">
        <v>294.08999999999997</v>
      </c>
      <c r="BP7" s="24">
        <v>310.14</v>
      </c>
      <c r="BQ7" s="24">
        <v>72.47</v>
      </c>
      <c r="BR7" s="24">
        <v>66.849999999999994</v>
      </c>
      <c r="BS7" s="24">
        <v>90.54</v>
      </c>
      <c r="BT7" s="24">
        <v>95.33</v>
      </c>
      <c r="BU7" s="24">
        <v>89.6</v>
      </c>
      <c r="BV7" s="24">
        <v>57.08</v>
      </c>
      <c r="BW7" s="24">
        <v>55.85</v>
      </c>
      <c r="BX7" s="24">
        <v>53.23</v>
      </c>
      <c r="BY7" s="24">
        <v>50.7</v>
      </c>
      <c r="BZ7" s="24">
        <v>60</v>
      </c>
      <c r="CA7" s="24">
        <v>57.71</v>
      </c>
      <c r="CB7" s="24">
        <v>179.34</v>
      </c>
      <c r="CC7" s="24">
        <v>200.48</v>
      </c>
      <c r="CD7" s="24">
        <v>150</v>
      </c>
      <c r="CE7" s="24">
        <v>202.29</v>
      </c>
      <c r="CF7" s="24">
        <v>218.82</v>
      </c>
      <c r="CG7" s="24">
        <v>286.86</v>
      </c>
      <c r="CH7" s="24">
        <v>287.91000000000003</v>
      </c>
      <c r="CI7" s="24">
        <v>283.3</v>
      </c>
      <c r="CJ7" s="24">
        <v>289.81</v>
      </c>
      <c r="CK7" s="24">
        <v>282.70999999999998</v>
      </c>
      <c r="CL7" s="24">
        <v>286.17</v>
      </c>
      <c r="CM7" s="24">
        <v>100</v>
      </c>
      <c r="CN7" s="24">
        <v>100</v>
      </c>
      <c r="CO7" s="24">
        <v>100</v>
      </c>
      <c r="CP7" s="24">
        <v>100</v>
      </c>
      <c r="CQ7" s="24">
        <v>100</v>
      </c>
      <c r="CR7" s="24">
        <v>57.22</v>
      </c>
      <c r="CS7" s="24">
        <v>54.93</v>
      </c>
      <c r="CT7" s="24">
        <v>55.96</v>
      </c>
      <c r="CU7" s="24">
        <v>56.45</v>
      </c>
      <c r="CV7" s="24">
        <v>56.52</v>
      </c>
      <c r="CW7" s="24">
        <v>56.8</v>
      </c>
      <c r="CX7" s="24">
        <v>100</v>
      </c>
      <c r="CY7" s="24">
        <v>100</v>
      </c>
      <c r="CZ7" s="24">
        <v>100</v>
      </c>
      <c r="DA7" s="24">
        <v>100</v>
      </c>
      <c r="DB7" s="24">
        <v>100</v>
      </c>
      <c r="DC7" s="24">
        <v>67.290000000000006</v>
      </c>
      <c r="DD7" s="24">
        <v>65.569999999999993</v>
      </c>
      <c r="DE7" s="24">
        <v>60.12</v>
      </c>
      <c r="DF7" s="24">
        <v>54.99</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2023-01-13T00:08:19Z</dcterms:created>
  <dcterms:modified xsi:type="dcterms:W3CDTF">2023-01-19T00:50:34Z</dcterms:modified>
  <cp:category/>
</cp:coreProperties>
</file>