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tsvnfle01.kahokutown.local\上下水道課　業務係\01水道会計\Q経営戦略\経営比較分析表\Ｒ４年度\【経営比較分析表】2021_063215_47_1718（公共下水、農集排）\"/>
    </mc:Choice>
  </mc:AlternateContent>
  <xr:revisionPtr revIDLastSave="0" documentId="13_ncr:1_{3BDFD007-46FA-403C-B51F-850F7BC2272F}" xr6:coauthVersionLast="44" xr6:coauthVersionMax="44" xr10:uidLastSave="{00000000-0000-0000-0000-000000000000}"/>
  <workbookProtection workbookAlgorithmName="SHA-512" workbookHashValue="4gCd6eToNqHQ3LcCEYC495sBKwPPjVRoMOWpIax9/qY1qQU+f4suF6zyTC7uAEAgRNHtPNaqi0abiLSEAdTTzQ==" workbookSaltValue="iNpAzW1dpFb4q7Ef3SDsF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<sst xmlns="http://schemas.openxmlformats.org/spreadsheetml/2006/main" count="241" uniqueCount="119">
  <si>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</si>
  <si>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</si>
  <si>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</si>
  <si>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</si>
  <si>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</si>
  <si>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</si>
  <si>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</si>
  <si>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</si>
  <si>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</si>
  <si>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</si>
  <si>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</si>
  <si>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</si>
  <si>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</si>
  <si>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</si>
  <si>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</si>
  <si>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</si>
  <si>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</si>
  <si>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</si>
  <si>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</si>
  <si>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</si>
  <si>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</si>
  <si>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</si>
  <si>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</si>
  <si>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</si>
  <si>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</si>
  <si>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</si>
  <si>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</si>
  <si>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</si>
  <si>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</si>
  <si>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</si>
  <si>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</si>
  <si>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</si>
  <si>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</si>
  <si>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</si>
  <si>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</si>
  <si>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</si>
  <si>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</si>
  <si>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</si>
  <si>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</si>
  <si>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</si>
  <si>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</si>
  <si>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</si>
  <si>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</si>
  <si>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</si>
  <si>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</si>
  <si>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</si>
  <si>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</si>
  <si>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</si>
  <si>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</si>
  <si>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</si>
  <si>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</si>
  <si>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</si>
  <si>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</si>
  <si>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</si>
  <si>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</si>
  <si>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</si>
  <si>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</si>
  <si>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</si>
  <si>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</si>
  <si>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</si>
  <si>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</si>
  <si>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</si>
  <si>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</si>
  <si>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</si>
  <si>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</si>
  <si>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</si>
  <si>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</si>
  <si>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</si>
  <si>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</si>
  <si>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</si>
  <si>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</si>
  <si>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</si>
  <si>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</si>
  <si>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</si>
  <si>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</si>
  <si>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</si>
  <si>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</si>
  <si>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</si>
  <si>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</si>
  <si>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</si>
  <si>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</si>
  <si>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</si>
  <si>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</si>
  <si>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</si>
  <si>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</si>
  <si>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</si>
  <si>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</si>
  <si>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</si>
  <si>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</si>
  <si>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</si>
  <si>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</si>
  <si>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</si>
  <si>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</si>
  <si>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</si>
  <si>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</si>
  <si>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</si>
  <si>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</si>
  <si>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</si>
  <si>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</si>
  <si>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</si>
  <si>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</si>
  <si>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</si>
  <si>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</si>
  <si>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</si>
  <si>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</si>
  <si>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</si>
  <si>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</si>
  <si>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</si>
  <si>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</si>
  <si>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</si>
  <si>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</si>
  <si>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</si>
  <si>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</si>
  <si>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</si>
  <si>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</si>
  <si>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</si>
  <si>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「⑧水洗化率」は事業途中のため、類似団体平均値を下回っているが、８割以上を保っていて、今後さらなる普及を推進していく。
　平成２８年度以降は総収益が減少傾向にあったため、「①収益的収支比率」が悪化していたが、平成３０年度から総費用及び地方債償還金の減少率が大きかったため、収支比率の数値が良化した。
　また、「⑥汚水処理原価」は、企業債償還金が減少傾向にあるため令和元年度に下がったが、令和２年度は豪雨災害に伴う修繕を多く行った事により高くなった。令和３年度は公営企業会計移行に向けた委託を行ったため、前年度とほぼ同等の数値となった。
　また、汚水処理費が増加傾向だが、「⑤経費回収率」はほぼ前年度並みとなった。
　債務残高に関する経営の健全性の指標である「④企業債残高対事業規模比率」については、令和３年度も類似団体の平均値と比較して低い数値を維持しているため、今後も適切な起債借入を行うよう努めていく。</t>
    <rPh sb="6" eb="9">
      <t>スイセンカ</t>
    </rPh>
    <rPh sb="9" eb="10">
      <t>リツ</t>
    </rPh>
    <rPh sb="12" eb="14">
      <t>ジギョウ</t>
    </rPh>
    <rPh sb="14" eb="16">
      <t>トチュウ</t>
    </rPh>
    <rPh sb="20" eb="22">
      <t>ルイジ</t>
    </rPh>
    <rPh sb="22" eb="24">
      <t>ダンタイ</t>
    </rPh>
    <rPh sb="24" eb="27">
      <t>ヘイキンチ</t>
    </rPh>
    <rPh sb="28" eb="30">
      <t>シタマワ</t>
    </rPh>
    <rPh sb="37" eb="40">
      <t>ワリイジョウ</t>
    </rPh>
    <rPh sb="41" eb="42">
      <t>タモ</t>
    </rPh>
    <rPh sb="47" eb="49">
      <t>コンゴ</t>
    </rPh>
    <rPh sb="53" eb="55">
      <t>フキュウ</t>
    </rPh>
    <rPh sb="56" eb="58">
      <t>スイシン</t>
    </rPh>
    <rPh sb="65" eb="67">
      <t>ヘイセイ</t>
    </rPh>
    <rPh sb="69" eb="71">
      <t>ネンド</t>
    </rPh>
    <rPh sb="71" eb="73">
      <t>イコウ</t>
    </rPh>
    <rPh sb="74" eb="77">
      <t>ソウシュウエキ</t>
    </rPh>
    <rPh sb="78" eb="80">
      <t>ゲンショウ</t>
    </rPh>
    <rPh sb="80" eb="82">
      <t>ケイコウ</t>
    </rPh>
    <rPh sb="91" eb="94">
      <t>シュウエキテキ</t>
    </rPh>
    <rPh sb="94" eb="96">
      <t>シュウシ</t>
    </rPh>
    <rPh sb="96" eb="98">
      <t>ヒリツ</t>
    </rPh>
    <rPh sb="100" eb="102">
      <t>アッカ</t>
    </rPh>
    <rPh sb="108" eb="110">
      <t>ヘイセイ</t>
    </rPh>
    <rPh sb="112" eb="114">
      <t>ネンド</t>
    </rPh>
    <rPh sb="116" eb="119">
      <t>ソウヒヨウ</t>
    </rPh>
    <rPh sb="119" eb="120">
      <t>オヨ</t>
    </rPh>
    <rPh sb="121" eb="123">
      <t>チホウ</t>
    </rPh>
    <rPh sb="123" eb="124">
      <t>サイ</t>
    </rPh>
    <rPh sb="124" eb="126">
      <t>ショウカン</t>
    </rPh>
    <rPh sb="126" eb="127">
      <t>キン</t>
    </rPh>
    <rPh sb="128" eb="130">
      <t>ゲンショウ</t>
    </rPh>
    <rPh sb="130" eb="131">
      <t>リツ</t>
    </rPh>
    <rPh sb="132" eb="133">
      <t>オオ</t>
    </rPh>
    <rPh sb="140" eb="142">
      <t>シュウシ</t>
    </rPh>
    <rPh sb="142" eb="144">
      <t>ヒリツ</t>
    </rPh>
    <rPh sb="145" eb="147">
      <t>スウチ</t>
    </rPh>
    <rPh sb="148" eb="150">
      <t>リョウカ</t>
    </rPh>
    <rPh sb="169" eb="171">
      <t>キギョウ</t>
    </rPh>
    <rPh sb="171" eb="172">
      <t>サイ</t>
    </rPh>
    <rPh sb="172" eb="174">
      <t>ショウカン</t>
    </rPh>
    <rPh sb="174" eb="175">
      <t>キン</t>
    </rPh>
    <rPh sb="176" eb="177">
      <t>ゲン</t>
    </rPh>
    <rPh sb="177" eb="178">
      <t>ショウ</t>
    </rPh>
    <rPh sb="178" eb="180">
      <t>ケイコウ</t>
    </rPh>
    <rPh sb="185" eb="187">
      <t>レイワ</t>
    </rPh>
    <rPh sb="187" eb="189">
      <t>ガンネン</t>
    </rPh>
    <rPh sb="189" eb="190">
      <t>ド</t>
    </rPh>
    <rPh sb="191" eb="192">
      <t>サ</t>
    </rPh>
    <rPh sb="197" eb="199">
      <t>レイワ</t>
    </rPh>
    <rPh sb="200" eb="202">
      <t>ネンド</t>
    </rPh>
    <rPh sb="203" eb="205">
      <t>ゴウウ</t>
    </rPh>
    <rPh sb="205" eb="207">
      <t>サイガイ</t>
    </rPh>
    <rPh sb="208" eb="209">
      <t>トモナ</t>
    </rPh>
    <rPh sb="210" eb="212">
      <t>シュウゼン</t>
    </rPh>
    <rPh sb="213" eb="214">
      <t>オオ</t>
    </rPh>
    <rPh sb="215" eb="216">
      <t>オコナ</t>
    </rPh>
    <rPh sb="218" eb="219">
      <t>コト</t>
    </rPh>
    <rPh sb="228" eb="230">
      <t>レイワ</t>
    </rPh>
    <rPh sb="231" eb="233">
      <t>ネンド</t>
    </rPh>
    <rPh sb="234" eb="236">
      <t>コウエイ</t>
    </rPh>
    <rPh sb="236" eb="238">
      <t>キギョウ</t>
    </rPh>
    <rPh sb="238" eb="240">
      <t>カイケイ</t>
    </rPh>
    <rPh sb="240" eb="242">
      <t>イコウ</t>
    </rPh>
    <rPh sb="243" eb="244">
      <t>ム</t>
    </rPh>
    <rPh sb="246" eb="248">
      <t>イタク</t>
    </rPh>
    <rPh sb="249" eb="250">
      <t>オコナ</t>
    </rPh>
    <rPh sb="262" eb="263">
      <t>トウ</t>
    </rPh>
    <rPh sb="264" eb="266">
      <t>スウチ</t>
    </rPh>
    <rPh sb="272" eb="274">
      <t>レイワ</t>
    </rPh>
    <rPh sb="275" eb="277">
      <t>ネンド</t>
    </rPh>
    <rPh sb="278" eb="280">
      <t>ルイジ</t>
    </rPh>
    <rPh sb="280" eb="282">
      <t>ダンタイ</t>
    </rPh>
    <rPh sb="283" eb="286">
      <t>ヘイキンチ</t>
    </rPh>
    <rPh sb="287" eb="289">
      <t>ヒカク</t>
    </rPh>
    <rPh sb="291" eb="292">
      <t>ヒク</t>
    </rPh>
    <rPh sb="293" eb="295">
      <t>スウチ</t>
    </rPh>
    <rPh sb="296" eb="298">
      <t>イジ</t>
    </rPh>
    <rPh sb="305" eb="307">
      <t>コンゴ</t>
    </rPh>
    <rPh sb="308" eb="310">
      <t>テキセツ</t>
    </rPh>
    <rPh sb="311" eb="313">
      <t>キサイ</t>
    </rPh>
    <rPh sb="313" eb="315">
      <t>カリイレ</t>
    </rPh>
    <rPh sb="316" eb="317">
      <t>オコナ</t>
    </rPh>
    <rPh sb="320" eb="321">
      <t>ツト</t>
    </rPh>
    <phoneticPr fontId="4"/>
  </si>
  <si>
    <t>　公共下水道の事業開始年（昭和５６年）から平成１１年までに整備した管渠は、陶管及びヒューム管（剛性管）であり、整備後概ね２４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直し及び事業費の平準化を図る必要がある。</t>
    <rPh sb="1" eb="3">
      <t>コウキョウ</t>
    </rPh>
    <rPh sb="3" eb="6">
      <t>ゲスイドウ</t>
    </rPh>
    <rPh sb="7" eb="9">
      <t>ジギョウ</t>
    </rPh>
    <rPh sb="9" eb="11">
      <t>カイシ</t>
    </rPh>
    <rPh sb="11" eb="12">
      <t>ネン</t>
    </rPh>
    <rPh sb="13" eb="15">
      <t>ショウワ</t>
    </rPh>
    <rPh sb="17" eb="18">
      <t>ネン</t>
    </rPh>
    <rPh sb="21" eb="23">
      <t>ヘイセイ</t>
    </rPh>
    <rPh sb="25" eb="26">
      <t>ネン</t>
    </rPh>
    <rPh sb="29" eb="31">
      <t>セイビ</t>
    </rPh>
    <rPh sb="33" eb="34">
      <t>カン</t>
    </rPh>
    <rPh sb="34" eb="35">
      <t>キョ</t>
    </rPh>
    <rPh sb="37" eb="38">
      <t>トウ</t>
    </rPh>
    <rPh sb="38" eb="39">
      <t>カン</t>
    </rPh>
    <rPh sb="39" eb="40">
      <t>オヨ</t>
    </rPh>
    <rPh sb="45" eb="46">
      <t>カン</t>
    </rPh>
    <rPh sb="47" eb="49">
      <t>ゴウセイ</t>
    </rPh>
    <rPh sb="49" eb="50">
      <t>カン</t>
    </rPh>
    <rPh sb="55" eb="57">
      <t>セイビ</t>
    </rPh>
    <rPh sb="57" eb="58">
      <t>ゴ</t>
    </rPh>
    <rPh sb="58" eb="59">
      <t>オオム</t>
    </rPh>
    <rPh sb="62" eb="63">
      <t>ネン</t>
    </rPh>
    <rPh sb="64" eb="66">
      <t>ケイカ</t>
    </rPh>
    <rPh sb="75" eb="76">
      <t>トク</t>
    </rPh>
    <rPh sb="77" eb="80">
      <t>ロウキュウカ</t>
    </rPh>
    <rPh sb="81" eb="83">
      <t>シンコウ</t>
    </rPh>
    <rPh sb="94" eb="95">
      <t>アイダ</t>
    </rPh>
    <rPh sb="96" eb="98">
      <t>セイビ</t>
    </rPh>
    <rPh sb="101" eb="102">
      <t>カン</t>
    </rPh>
    <rPh sb="102" eb="103">
      <t>キョ</t>
    </rPh>
    <rPh sb="104" eb="106">
      <t>ゼンタイ</t>
    </rPh>
    <rPh sb="108" eb="109">
      <t>ワリ</t>
    </rPh>
    <rPh sb="109" eb="110">
      <t>ホド</t>
    </rPh>
    <rPh sb="111" eb="112">
      <t>シ</t>
    </rPh>
    <rPh sb="119" eb="121">
      <t>トウブン</t>
    </rPh>
    <rPh sb="122" eb="123">
      <t>アイダ</t>
    </rPh>
    <rPh sb="124" eb="126">
      <t>ゴウセイ</t>
    </rPh>
    <rPh sb="126" eb="127">
      <t>カン</t>
    </rPh>
    <rPh sb="128" eb="129">
      <t>シボ</t>
    </rPh>
    <rPh sb="131" eb="133">
      <t>ケンゼン</t>
    </rPh>
    <rPh sb="133" eb="134">
      <t>ド</t>
    </rPh>
    <rPh sb="134" eb="136">
      <t>チョウサ</t>
    </rPh>
    <rPh sb="136" eb="137">
      <t>オヨ</t>
    </rPh>
    <rPh sb="141" eb="142">
      <t>フ</t>
    </rPh>
    <rPh sb="145" eb="147">
      <t>カイチク</t>
    </rPh>
    <rPh sb="147" eb="149">
      <t>シュウゼン</t>
    </rPh>
    <rPh sb="149" eb="151">
      <t>ケイカク</t>
    </rPh>
    <rPh sb="164" eb="166">
      <t>サクテイ</t>
    </rPh>
    <rPh sb="168" eb="170">
      <t>ショウライ</t>
    </rPh>
    <rPh sb="171" eb="172">
      <t>ム</t>
    </rPh>
    <rPh sb="174" eb="176">
      <t>カイチク</t>
    </rPh>
    <rPh sb="176" eb="178">
      <t>ジュヨウ</t>
    </rPh>
    <rPh sb="178" eb="179">
      <t>リョウ</t>
    </rPh>
    <rPh sb="180" eb="182">
      <t>ミナオ</t>
    </rPh>
    <rPh sb="183" eb="184">
      <t>オヨ</t>
    </rPh>
    <rPh sb="185" eb="188">
      <t>ジギョウヒ</t>
    </rPh>
    <rPh sb="189" eb="192">
      <t>ヘイジュンカ</t>
    </rPh>
    <rPh sb="193" eb="194">
      <t>ハカ</t>
    </rPh>
    <rPh sb="195" eb="197">
      <t>ヒツヨウ</t>
    </rPh>
    <phoneticPr fontId="15"/>
  </si>
  <si>
    <t>　経費回収率の平均値を見ながら、今後はさらに企業債借入を減らし、本事業の将来負担の抑制に努める。
　また、経営安定化を図るため、ストックマネジメントを策定し、管渠改善を「事後」から「予防」へと移行させたうえで、管渠改善に関する負担の平準化を進めていく必要がある。
　さらに、令和６年度からの公営企業会計化の移行に向け策定した、移行基本計画に基づき、移行作業を順次進めていきます。</t>
    <rPh sb="1" eb="3">
      <t>ケイヒ</t>
    </rPh>
    <rPh sb="3" eb="5">
      <t>カイシュウ</t>
    </rPh>
    <rPh sb="5" eb="6">
      <t>リツ</t>
    </rPh>
    <rPh sb="7" eb="10">
      <t>ヘイキンチ</t>
    </rPh>
    <rPh sb="11" eb="12">
      <t>ミ</t>
    </rPh>
    <rPh sb="16" eb="18">
      <t>コンゴ</t>
    </rPh>
    <rPh sb="22" eb="24">
      <t>キギョウ</t>
    </rPh>
    <rPh sb="24" eb="25">
      <t>サイ</t>
    </rPh>
    <rPh sb="25" eb="27">
      <t>カリイレ</t>
    </rPh>
    <rPh sb="28" eb="29">
      <t>ヘ</t>
    </rPh>
    <rPh sb="32" eb="33">
      <t>ホン</t>
    </rPh>
    <rPh sb="33" eb="35">
      <t>ジギョウ</t>
    </rPh>
    <rPh sb="36" eb="38">
      <t>ショウライ</t>
    </rPh>
    <rPh sb="38" eb="40">
      <t>フタン</t>
    </rPh>
    <rPh sb="41" eb="43">
      <t>ヨクセイ</t>
    </rPh>
    <rPh sb="44" eb="45">
      <t>ツト</t>
    </rPh>
    <rPh sb="53" eb="55">
      <t>ケイエイ</t>
    </rPh>
    <rPh sb="55" eb="58">
      <t>アンテイカ</t>
    </rPh>
    <rPh sb="59" eb="60">
      <t>ハカ</t>
    </rPh>
    <rPh sb="75" eb="77">
      <t>サクテイ</t>
    </rPh>
    <rPh sb="79" eb="80">
      <t>カン</t>
    </rPh>
    <rPh sb="80" eb="81">
      <t>キョ</t>
    </rPh>
    <rPh sb="81" eb="83">
      <t>カイゼン</t>
    </rPh>
    <rPh sb="85" eb="87">
      <t>ジゴ</t>
    </rPh>
    <rPh sb="91" eb="93">
      <t>ヨボウ</t>
    </rPh>
    <rPh sb="96" eb="98">
      <t>イコウ</t>
    </rPh>
    <rPh sb="105" eb="106">
      <t>カン</t>
    </rPh>
    <rPh sb="106" eb="107">
      <t>キョ</t>
    </rPh>
    <rPh sb="107" eb="109">
      <t>カイゼン</t>
    </rPh>
    <rPh sb="110" eb="111">
      <t>カン</t>
    </rPh>
    <rPh sb="113" eb="115">
      <t>フタン</t>
    </rPh>
    <rPh sb="116" eb="119">
      <t>ヘイジュンカ</t>
    </rPh>
    <rPh sb="120" eb="121">
      <t>スス</t>
    </rPh>
    <rPh sb="125" eb="127">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</si>
</sst>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9E8-42FF-AFBF-D9A30018110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0.21</c:v>
                </c:pt>
                <c:pt idx="2">
                  <c:v>0.17</c:v>
                </c:pt>
                <c:pt idx="3">
                  <c:v>0.15</c:v>
                </c:pt>
                <c:pt idx="4">
                  <c:v>0.15</c:v>
                </c:pt>
              </c:numCache>
            </c:numRef>
          </c:val>
          <c:smooth val="0"/>
          <c:extLst>
            <c:ext xmlns:c16="http://schemas.microsoft.com/office/drawing/2014/chart" uri="{C3380CC4-5D6E-409C-BE32-E72D297353CC}">
              <c16:uniqueId val="{00000001-09E8-42FF-AFBF-D9A30018110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D2-4B74-9D43-AE6DA5B6FBF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c:v>
                </c:pt>
                <c:pt idx="1">
                  <c:v>58</c:v>
                </c:pt>
                <c:pt idx="2">
                  <c:v>57.42</c:v>
                </c:pt>
                <c:pt idx="3">
                  <c:v>56.72</c:v>
                </c:pt>
                <c:pt idx="4">
                  <c:v>56.43</c:v>
                </c:pt>
              </c:numCache>
            </c:numRef>
          </c:val>
          <c:smooth val="0"/>
          <c:extLst>
            <c:ext xmlns:c16="http://schemas.microsoft.com/office/drawing/2014/chart" uri="{C3380CC4-5D6E-409C-BE32-E72D297353CC}">
              <c16:uniqueId val="{00000001-4BD2-4B74-9D43-AE6DA5B6FBF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82.2</c:v>
                </c:pt>
                <c:pt idx="1">
                  <c:v>81.95</c:v>
                </c:pt>
                <c:pt idx="2">
                  <c:v>82.3</c:v>
                </c:pt>
                <c:pt idx="3">
                  <c:v>82.41</c:v>
                </c:pt>
                <c:pt idx="4">
                  <c:v>82.45</c:v>
                </c:pt>
              </c:numCache>
            </c:numRef>
          </c:val>
          <c:extLst>
            <c:ext xmlns:c16="http://schemas.microsoft.com/office/drawing/2014/chart" uri="{C3380CC4-5D6E-409C-BE32-E72D297353CC}">
              <c16:uniqueId val="{00000000-5056-4C32-86A7-690F2F7C547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83.51</c:v>
                </c:pt>
                <c:pt idx="1">
                  <c:v>89.79</c:v>
                </c:pt>
                <c:pt idx="2">
                  <c:v>90.42</c:v>
                </c:pt>
                <c:pt idx="3">
                  <c:v>90.72</c:v>
                </c:pt>
                <c:pt idx="4">
                  <c:v>91.07</c:v>
                </c:pt>
              </c:numCache>
            </c:numRef>
          </c:val>
          <c:smooth val="0"/>
          <c:extLst>
            <c:ext xmlns:c16="http://schemas.microsoft.com/office/drawing/2014/chart" uri="{C3380CC4-5D6E-409C-BE32-E72D297353CC}">
              <c16:uniqueId val="{00000001-5056-4C32-86A7-690F2F7C547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80.290000000000006</c:v>
                </c:pt>
                <c:pt idx="1">
                  <c:v>81.3</c:v>
                </c:pt>
                <c:pt idx="2">
                  <c:v>82.02</c:v>
                </c:pt>
                <c:pt idx="3">
                  <c:v>84.95</c:v>
                </c:pt>
                <c:pt idx="4">
                  <c:v>84.74</c:v>
                </c:pt>
              </c:numCache>
            </c:numRef>
          </c:val>
          <c:extLst>
            <c:ext xmlns:c16="http://schemas.microsoft.com/office/drawing/2014/chart" uri="{C3380CC4-5D6E-409C-BE32-E72D297353CC}">
              <c16:uniqueId val="{00000000-BD04-4762-996A-86BD1BF78CC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04-4762-996A-86BD1BF78CC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3C-4E92-B66C-EC6682297E2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3C-4E92-B66C-EC6682297E2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F6-4A03-9E37-A41FC8DC8B9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F6-4A03-9E37-A41FC8DC8B9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0A-4D2D-931D-F14AF4F0736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0A-4D2D-931D-F14AF4F0736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01-492A-A8CB-7216749F141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01-492A-A8CB-7216749F141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593.30999999999995</c:v>
                </c:pt>
                <c:pt idx="1">
                  <c:v>573.38</c:v>
                </c:pt>
                <c:pt idx="2">
                  <c:v>424.61</c:v>
                </c:pt>
                <c:pt idx="3">
                  <c:v>414.29</c:v>
                </c:pt>
                <c:pt idx="4">
                  <c:v>478.7</c:v>
                </c:pt>
              </c:numCache>
            </c:numRef>
          </c:val>
          <c:extLst>
            <c:ext xmlns:c16="http://schemas.microsoft.com/office/drawing/2014/chart" uri="{C3380CC4-5D6E-409C-BE32-E72D297353CC}">
              <c16:uniqueId val="{00000000-A769-48AE-8760-90F4158378F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966.33</c:v>
                </c:pt>
                <c:pt idx="1">
                  <c:v>768.62</c:v>
                </c:pt>
                <c:pt idx="2">
                  <c:v>789.44</c:v>
                </c:pt>
                <c:pt idx="3">
                  <c:v>789.08</c:v>
                </c:pt>
                <c:pt idx="4">
                  <c:v>747.84</c:v>
                </c:pt>
              </c:numCache>
            </c:numRef>
          </c:val>
          <c:smooth val="0"/>
          <c:extLst>
            <c:ext xmlns:c16="http://schemas.microsoft.com/office/drawing/2014/chart" uri="{C3380CC4-5D6E-409C-BE32-E72D297353CC}">
              <c16:uniqueId val="{00000001-A769-48AE-8760-90F4158378F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95.64</c:v>
                </c:pt>
                <c:pt idx="1">
                  <c:v>84</c:v>
                </c:pt>
                <c:pt idx="2">
                  <c:v>97.98</c:v>
                </c:pt>
                <c:pt idx="3">
                  <c:v>90.74</c:v>
                </c:pt>
                <c:pt idx="4">
                  <c:v>90.7</c:v>
                </c:pt>
              </c:numCache>
            </c:numRef>
          </c:val>
          <c:extLst>
            <c:ext xmlns:c16="http://schemas.microsoft.com/office/drawing/2014/chart" uri="{C3380CC4-5D6E-409C-BE32-E72D297353CC}">
              <c16:uniqueId val="{00000000-B949-467F-892F-E3AC227F493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81.739999999999995</c:v>
                </c:pt>
                <c:pt idx="1">
                  <c:v>88.06</c:v>
                </c:pt>
                <c:pt idx="2">
                  <c:v>87.29</c:v>
                </c:pt>
                <c:pt idx="3">
                  <c:v>88.25</c:v>
                </c:pt>
                <c:pt idx="4">
                  <c:v>90.17</c:v>
                </c:pt>
              </c:numCache>
            </c:numRef>
          </c:val>
          <c:smooth val="0"/>
          <c:extLst>
            <c:ext xmlns:c16="http://schemas.microsoft.com/office/drawing/2014/chart" uri="{C3380CC4-5D6E-409C-BE32-E72D297353CC}">
              <c16:uniqueId val="{00000001-B949-467F-892F-E3AC227F493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204.4</c:v>
                </c:pt>
                <c:pt idx="1">
                  <c:v>231.61</c:v>
                </c:pt>
                <c:pt idx="2">
                  <c:v>199.7</c:v>
                </c:pt>
                <c:pt idx="3">
                  <c:v>220.03</c:v>
                </c:pt>
                <c:pt idx="4">
                  <c:v>219.68</c:v>
                </c:pt>
              </c:numCache>
            </c:numRef>
          </c:val>
          <c:extLst>
            <c:ext xmlns:c16="http://schemas.microsoft.com/office/drawing/2014/chart" uri="{C3380CC4-5D6E-409C-BE32-E72D297353CC}">
              <c16:uniqueId val="{00000000-5C06-4874-843F-821F6BB3980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194.31</c:v>
                </c:pt>
                <c:pt idx="1">
                  <c:v>179.32</c:v>
                </c:pt>
                <c:pt idx="2">
                  <c:v>176.67</c:v>
                </c:pt>
                <c:pt idx="3">
                  <c:v>176.37</c:v>
                </c:pt>
                <c:pt idx="4">
                  <c:v>173.17</c:v>
                </c:pt>
              </c:numCache>
            </c:numRef>
          </c:val>
          <c:smooth val="0"/>
          <c:extLst>
            <c:ext xmlns:c16="http://schemas.microsoft.com/office/drawing/2014/chart" uri="{C3380CC4-5D6E-409C-BE32-E72D297353CC}">
              <c16:uniqueId val="{00000001-5C06-4874-843F-821F6BB3980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5" zoomScaleNormal="85" workbookViewId="0">
      <selection activeCell="BK84" sqref="BK8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河北町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17636</v>
      </c>
      <c r="AM8" s="46"/>
      <c r="AN8" s="46"/>
      <c r="AO8" s="46"/>
      <c r="AP8" s="46"/>
      <c r="AQ8" s="46"/>
      <c r="AR8" s="46"/>
      <c r="AS8" s="46"/>
      <c r="AT8" s="45">
        <f>データ!T6</f>
        <v>52.45</v>
      </c>
      <c r="AU8" s="45"/>
      <c r="AV8" s="45"/>
      <c r="AW8" s="45"/>
      <c r="AX8" s="45"/>
      <c r="AY8" s="45"/>
      <c r="AZ8" s="45"/>
      <c r="BA8" s="45"/>
      <c r="BB8" s="45">
        <f>データ!U6</f>
        <v>336.24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88.4</v>
      </c>
      <c r="Q10" s="45"/>
      <c r="R10" s="45"/>
      <c r="S10" s="45"/>
      <c r="T10" s="45"/>
      <c r="U10" s="45"/>
      <c r="V10" s="45"/>
      <c r="W10" s="45">
        <f>データ!Q6</f>
        <v>80.83</v>
      </c>
      <c r="X10" s="45"/>
      <c r="Y10" s="45"/>
      <c r="Z10" s="45"/>
      <c r="AA10" s="45"/>
      <c r="AB10" s="45"/>
      <c r="AC10" s="45"/>
      <c r="AD10" s="46">
        <f>データ!R6</f>
        <v>3938</v>
      </c>
      <c r="AE10" s="46"/>
      <c r="AF10" s="46"/>
      <c r="AG10" s="46"/>
      <c r="AH10" s="46"/>
      <c r="AI10" s="46"/>
      <c r="AJ10" s="46"/>
      <c r="AK10" s="2"/>
      <c r="AL10" s="46">
        <f>データ!V6</f>
        <v>15489</v>
      </c>
      <c r="AM10" s="46"/>
      <c r="AN10" s="46"/>
      <c r="AO10" s="46"/>
      <c r="AP10" s="46"/>
      <c r="AQ10" s="46"/>
      <c r="AR10" s="46"/>
      <c r="AS10" s="46"/>
      <c r="AT10" s="45">
        <f>データ!W6</f>
        <v>6.12</v>
      </c>
      <c r="AU10" s="45"/>
      <c r="AV10" s="45"/>
      <c r="AW10" s="45"/>
      <c r="AX10" s="45"/>
      <c r="AY10" s="45"/>
      <c r="AZ10" s="45"/>
      <c r="BA10" s="45"/>
      <c r="BB10" s="45">
        <f>データ!X6</f>
        <v>2530.88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ZQEaSWc32iP1RzwC7mrvSlYeZI7uM2XKM8WFpwoJlBRZCm/W4b26QMWsVr8ObElKMnxa/btge/sbJKr5/C1/2g==" saltValue="eKxCte4t/lZsPrWB6tcZQ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63215</v>
      </c>
      <c r="D6" s="19">
        <f t="shared" si="3"/>
        <v>47</v>
      </c>
      <c r="E6" s="19">
        <f t="shared" si="3"/>
        <v>17</v>
      </c>
      <c r="F6" s="19">
        <f t="shared" si="3"/>
        <v>1</v>
      </c>
      <c r="G6" s="19">
        <f t="shared" si="3"/>
        <v>0</v>
      </c>
      <c r="H6" s="19" t="str">
        <f t="shared" si="3"/>
        <v>山形県　河北町</v>
      </c>
      <c r="I6" s="19" t="str">
        <f t="shared" si="3"/>
        <v>法非適用</v>
      </c>
      <c r="J6" s="19" t="str">
        <f t="shared" si="3"/>
        <v>下水道事業</v>
      </c>
      <c r="K6" s="19" t="str">
        <f t="shared" si="3"/>
        <v>公共下水道</v>
      </c>
      <c r="L6" s="19" t="str">
        <f t="shared" si="3"/>
        <v>Cc1</v>
      </c>
      <c r="M6" s="19" t="str">
        <f t="shared" si="3"/>
        <v>非設置</v>
      </c>
      <c r="N6" s="20" t="str">
        <f t="shared" si="3"/>
        <v>-</v>
      </c>
      <c r="O6" s="20" t="str">
        <f t="shared" si="3"/>
        <v>該当数値なし</v>
      </c>
      <c r="P6" s="20">
        <f t="shared" si="3"/>
        <v>88.4</v>
      </c>
      <c r="Q6" s="20">
        <f t="shared" si="3"/>
        <v>80.83</v>
      </c>
      <c r="R6" s="20">
        <f t="shared" si="3"/>
        <v>3938</v>
      </c>
      <c r="S6" s="20">
        <f t="shared" si="3"/>
        <v>17636</v>
      </c>
      <c r="T6" s="20">
        <f t="shared" si="3"/>
        <v>52.45</v>
      </c>
      <c r="U6" s="20">
        <f t="shared" si="3"/>
        <v>336.24</v>
      </c>
      <c r="V6" s="20">
        <f t="shared" si="3"/>
        <v>15489</v>
      </c>
      <c r="W6" s="20">
        <f t="shared" si="3"/>
        <v>6.12</v>
      </c>
      <c r="X6" s="20">
        <f t="shared" si="3"/>
        <v>2530.88</v>
      </c>
      <c r="Y6" s="21">
        <f>IF(Y7="",NA(),Y7)</f>
        <v>80.290000000000006</v>
      </c>
      <c r="Z6" s="21">
        <f t="shared" ref="Z6:AH6" si="4">IF(Z7="",NA(),Z7)</f>
        <v>81.3</v>
      </c>
      <c r="AA6" s="21">
        <f t="shared" si="4"/>
        <v>82.02</v>
      </c>
      <c r="AB6" s="21">
        <f t="shared" si="4"/>
        <v>84.95</v>
      </c>
      <c r="AC6" s="21">
        <f t="shared" si="4"/>
        <v>84.74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593.30999999999995</v>
      </c>
      <c r="BG6" s="21">
        <f t="shared" ref="BG6:BO6" si="7">IF(BG7="",NA(),BG7)</f>
        <v>573.38</v>
      </c>
      <c r="BH6" s="21">
        <f t="shared" si="7"/>
        <v>424.61</v>
      </c>
      <c r="BI6" s="21">
        <f t="shared" si="7"/>
        <v>414.29</v>
      </c>
      <c r="BJ6" s="21">
        <f t="shared" si="7"/>
        <v>478.7</v>
      </c>
      <c r="BK6" s="21">
        <f t="shared" si="7"/>
        <v>966.33</v>
      </c>
      <c r="BL6" s="21">
        <f t="shared" si="7"/>
        <v>768.62</v>
      </c>
      <c r="BM6" s="21">
        <f t="shared" si="7"/>
        <v>789.44</v>
      </c>
      <c r="BN6" s="21">
        <f t="shared" si="7"/>
        <v>789.08</v>
      </c>
      <c r="BO6" s="21">
        <f t="shared" si="7"/>
        <v>747.84</v>
      </c>
      <c r="BP6" s="20" t="str">
        <f>IF(BP7="","",IF(BP7="-","【-】","【"&amp;SUBSTITUTE(TEXT(BP7,"#,##0.00"),"-","△")&amp;"】"))</f>
        <v>【669.11】</v>
      </c>
      <c r="BQ6" s="21">
        <f>IF(BQ7="",NA(),BQ7)</f>
        <v>95.64</v>
      </c>
      <c r="BR6" s="21">
        <f t="shared" ref="BR6:BZ6" si="8">IF(BR7="",NA(),BR7)</f>
        <v>84</v>
      </c>
      <c r="BS6" s="21">
        <f t="shared" si="8"/>
        <v>97.98</v>
      </c>
      <c r="BT6" s="21">
        <f t="shared" si="8"/>
        <v>90.74</v>
      </c>
      <c r="BU6" s="21">
        <f t="shared" si="8"/>
        <v>90.7</v>
      </c>
      <c r="BV6" s="21">
        <f t="shared" si="8"/>
        <v>81.739999999999995</v>
      </c>
      <c r="BW6" s="21">
        <f t="shared" si="8"/>
        <v>88.06</v>
      </c>
      <c r="BX6" s="21">
        <f t="shared" si="8"/>
        <v>87.29</v>
      </c>
      <c r="BY6" s="21">
        <f t="shared" si="8"/>
        <v>88.25</v>
      </c>
      <c r="BZ6" s="21">
        <f t="shared" si="8"/>
        <v>90.17</v>
      </c>
      <c r="CA6" s="20" t="str">
        <f>IF(CA7="","",IF(CA7="-","【-】","【"&amp;SUBSTITUTE(TEXT(CA7,"#,##0.00"),"-","△")&amp;"】"))</f>
        <v>【99.73】</v>
      </c>
      <c r="CB6" s="21">
        <f>IF(CB7="",NA(),CB7)</f>
        <v>204.4</v>
      </c>
      <c r="CC6" s="21">
        <f t="shared" ref="CC6:CK6" si="9">IF(CC7="",NA(),CC7)</f>
        <v>231.61</v>
      </c>
      <c r="CD6" s="21">
        <f t="shared" si="9"/>
        <v>199.7</v>
      </c>
      <c r="CE6" s="21">
        <f t="shared" si="9"/>
        <v>220.03</v>
      </c>
      <c r="CF6" s="21">
        <f t="shared" si="9"/>
        <v>219.68</v>
      </c>
      <c r="CG6" s="21">
        <f t="shared" si="9"/>
        <v>194.31</v>
      </c>
      <c r="CH6" s="21">
        <f t="shared" si="9"/>
        <v>179.32</v>
      </c>
      <c r="CI6" s="21">
        <f t="shared" si="9"/>
        <v>176.67</v>
      </c>
      <c r="CJ6" s="21">
        <f t="shared" si="9"/>
        <v>176.37</v>
      </c>
      <c r="CK6" s="21">
        <f t="shared" si="9"/>
        <v>173.17</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53.5</v>
      </c>
      <c r="CS6" s="21">
        <f t="shared" si="10"/>
        <v>58</v>
      </c>
      <c r="CT6" s="21">
        <f t="shared" si="10"/>
        <v>57.42</v>
      </c>
      <c r="CU6" s="21">
        <f t="shared" si="10"/>
        <v>56.72</v>
      </c>
      <c r="CV6" s="21">
        <f t="shared" si="10"/>
        <v>56.43</v>
      </c>
      <c r="CW6" s="20" t="str">
        <f>IF(CW7="","",IF(CW7="-","【-】","【"&amp;SUBSTITUTE(TEXT(CW7,"#,##0.00"),"-","△")&amp;"】"))</f>
        <v>【59.99】</v>
      </c>
      <c r="CX6" s="21">
        <f>IF(CX7="",NA(),CX7)</f>
        <v>82.2</v>
      </c>
      <c r="CY6" s="21">
        <f t="shared" ref="CY6:DG6" si="11">IF(CY7="",NA(),CY7)</f>
        <v>81.95</v>
      </c>
      <c r="CZ6" s="21">
        <f t="shared" si="11"/>
        <v>82.3</v>
      </c>
      <c r="DA6" s="21">
        <f t="shared" si="11"/>
        <v>82.41</v>
      </c>
      <c r="DB6" s="21">
        <f t="shared" si="11"/>
        <v>82.45</v>
      </c>
      <c r="DC6" s="21">
        <f t="shared" si="11"/>
        <v>83.51</v>
      </c>
      <c r="DD6" s="21">
        <f t="shared" si="11"/>
        <v>89.79</v>
      </c>
      <c r="DE6" s="21">
        <f t="shared" si="11"/>
        <v>90.42</v>
      </c>
      <c r="DF6" s="21">
        <f t="shared" si="11"/>
        <v>90.72</v>
      </c>
      <c r="DG6" s="21">
        <f t="shared" si="11"/>
        <v>91.07</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0.16</v>
      </c>
      <c r="EK6" s="21">
        <f t="shared" si="14"/>
        <v>0.21</v>
      </c>
      <c r="EL6" s="21">
        <f t="shared" si="14"/>
        <v>0.17</v>
      </c>
      <c r="EM6" s="21">
        <f t="shared" si="14"/>
        <v>0.15</v>
      </c>
      <c r="EN6" s="21">
        <f t="shared" si="14"/>
        <v>0.15</v>
      </c>
      <c r="EO6" s="20" t="str">
        <f>IF(EO7="","",IF(EO7="-","【-】","【"&amp;SUBSTITUTE(TEXT(EO7,"#,##0.00"),"-","△")&amp;"】"))</f>
        <v>【0.24】</v>
      </c>
    </row>
    <row r="7" spans="1:145" s="22" customFormat="1" x14ac:dyDescent="0.15">
      <c r="A7" s="14"/>
      <c r="B7" s="23">
        <v>2021</v>
      </c>
      <c r="C7" s="23">
        <v>63215</v>
      </c>
      <c r="D7" s="23">
        <v>47</v>
      </c>
      <c r="E7" s="23">
        <v>17</v>
      </c>
      <c r="F7" s="23">
        <v>1</v>
      </c>
      <c r="G7" s="23">
        <v>0</v>
      </c>
      <c r="H7" s="23" t="s">
        <v>98</v>
      </c>
      <c r="I7" s="23" t="s">
        <v>99</v>
      </c>
      <c r="J7" s="23" t="s">
        <v>100</v>
      </c>
      <c r="K7" s="23" t="s">
        <v>101</v>
      </c>
      <c r="L7" s="23" t="s">
        <v>102</v>
      </c>
      <c r="M7" s="23" t="s">
        <v>103</v>
      </c>
      <c r="N7" s="24" t="s">
        <v>104</v>
      </c>
      <c r="O7" s="24" t="s">
        <v>105</v>
      </c>
      <c r="P7" s="24">
        <v>88.4</v>
      </c>
      <c r="Q7" s="24">
        <v>80.83</v>
      </c>
      <c r="R7" s="24">
        <v>3938</v>
      </c>
      <c r="S7" s="24">
        <v>17636</v>
      </c>
      <c r="T7" s="24">
        <v>52.45</v>
      </c>
      <c r="U7" s="24">
        <v>336.24</v>
      </c>
      <c r="V7" s="24">
        <v>15489</v>
      </c>
      <c r="W7" s="24">
        <v>6.12</v>
      </c>
      <c r="X7" s="24">
        <v>2530.88</v>
      </c>
      <c r="Y7" s="24">
        <v>80.290000000000006</v>
      </c>
      <c r="Z7" s="24">
        <v>81.3</v>
      </c>
      <c r="AA7" s="24">
        <v>82.02</v>
      </c>
      <c r="AB7" s="24">
        <v>84.95</v>
      </c>
      <c r="AC7" s="24">
        <v>84.74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593.30999999999995</v>
      </c>
      <c r="BG7" s="24">
        <v>573.38</v>
      </c>
      <c r="BH7" s="24">
        <v>424.61</v>
      </c>
      <c r="BI7" s="24">
        <v>414.29</v>
      </c>
      <c r="BJ7" s="24">
        <v>478.7</v>
      </c>
      <c r="BK7" s="24">
        <v>966.33</v>
      </c>
      <c r="BL7" s="24">
        <v>768.62</v>
      </c>
      <c r="BM7" s="24">
        <v>789.44</v>
      </c>
      <c r="BN7" s="24">
        <v>789.08</v>
      </c>
      <c r="BO7" s="24">
        <v>747.84</v>
      </c>
      <c r="BP7" s="24">
        <v>669.11</v>
      </c>
      <c r="BQ7" s="24">
        <v>95.64</v>
      </c>
      <c r="BR7" s="24">
        <v>84</v>
      </c>
      <c r="BS7" s="24">
        <v>97.98</v>
      </c>
      <c r="BT7" s="24">
        <v>90.74</v>
      </c>
      <c r="BU7" s="24">
        <v>90.7</v>
      </c>
      <c r="BV7" s="24">
        <v>81.739999999999995</v>
      </c>
      <c r="BW7" s="24">
        <v>88.06</v>
      </c>
      <c r="BX7" s="24">
        <v>87.29</v>
      </c>
      <c r="BY7" s="24">
        <v>88.25</v>
      </c>
      <c r="BZ7" s="24">
        <v>90.17</v>
      </c>
      <c r="CA7" s="24">
        <v>99.73</v>
      </c>
      <c r="CB7" s="24">
        <v>204.4</v>
      </c>
      <c r="CC7" s="24">
        <v>231.61</v>
      </c>
      <c r="CD7" s="24">
        <v>199.7</v>
      </c>
      <c r="CE7" s="24">
        <v>220.03</v>
      </c>
      <c r="CF7" s="24">
        <v>219.68</v>
      </c>
      <c r="CG7" s="24">
        <v>194.31</v>
      </c>
      <c r="CH7" s="24">
        <v>179.32</v>
      </c>
      <c r="CI7" s="24">
        <v>176.67</v>
      </c>
      <c r="CJ7" s="24">
        <v>176.37</v>
      </c>
      <c r="CK7" s="24">
        <v>173.17</v>
      </c>
      <c r="CL7" s="24">
        <v>134.97999999999999</v>
      </c>
      <c r="CM7" s="24" t="s">
        <v>104</v>
      </c>
      <c r="CN7" s="24" t="s">
        <v>104</v>
      </c>
      <c r="CO7" s="24" t="s">
        <v>104</v>
      </c>
      <c r="CP7" s="24" t="s">
        <v>104</v>
      </c>
      <c r="CQ7" s="24" t="s">
        <v>104</v>
      </c>
      <c r="CR7" s="24">
        <v>53.5</v>
      </c>
      <c r="CS7" s="24">
        <v>58</v>
      </c>
      <c r="CT7" s="24">
        <v>57.42</v>
      </c>
      <c r="CU7" s="24">
        <v>56.72</v>
      </c>
      <c r="CV7" s="24">
        <v>56.43</v>
      </c>
      <c r="CW7" s="24">
        <v>59.99</v>
      </c>
      <c r="CX7" s="24">
        <v>82.2</v>
      </c>
      <c r="CY7" s="24">
        <v>81.95</v>
      </c>
      <c r="CZ7" s="24">
        <v>82.3</v>
      </c>
      <c r="DA7" s="24">
        <v>82.41</v>
      </c>
      <c r="DB7" s="24">
        <v>82.45</v>
      </c>
      <c r="DC7" s="24">
        <v>83.51</v>
      </c>
      <c r="DD7" s="24">
        <v>89.79</v>
      </c>
      <c r="DE7" s="24">
        <v>90.42</v>
      </c>
      <c r="DF7" s="24">
        <v>90.72</v>
      </c>
      <c r="DG7" s="24">
        <v>91.07</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0.16</v>
      </c>
      <c r="EK7" s="24">
        <v>0.21</v>
      </c>
      <c r="EL7" s="24">
        <v>0.17</v>
      </c>
      <c r="EM7" s="24">
        <v>0.15</v>
      </c>
      <c r="EN7" s="24">
        <v>0.15</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2023-01-18T08:34:43Z</cp:lastPrinted>
  <dcterms:created xsi:type="dcterms:W3CDTF">2023-01-12T23:52:20Z</dcterms:created>
  <dcterms:modified xsi:type="dcterms:W3CDTF">2023-01-18T08:34:53Z</dcterms:modified>
  <cp:category/>
</cp:coreProperties>
</file>