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410_上下水道課\020_業務係\03 下水道\【経営比較分析表】関係\R4(R3年度分)\"/>
    </mc:Choice>
  </mc:AlternateContent>
  <workbookProtection workbookAlgorithmName="SHA-512" workbookHashValue="Cp9vNMtrLY00YLaEMIoBokvrgxG+40NxMVnKivzxSLsqqmpvkCHukrl2BVaOnZHfH4LVJ7FEN6sBZoEOw6MYlg==" workbookSaltValue="dHvv4+CoppNtbeaqr0QOh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<sst xmlns="http://schemas.openxmlformats.org/spreadsheetml/2006/main" count="297" uniqueCount="116">
  <si>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</si>
  <si>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</si>
  <si>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</si>
  <si>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</si>
  <si>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</si>
  <si>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</si>
  <si>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</si>
  <si>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</si>
  <si>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</si>
  <si>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</si>
  <si>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</si>
  <si>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</si>
  <si>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</si>
  <si>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</si>
  <si>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</si>
  <si>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</si>
  <si>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</si>
  <si>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</si>
  <si>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</si>
  <si>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</si>
  <si>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</si>
  <si>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</si>
  <si>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</si>
  <si>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</si>
  <si>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</si>
  <si>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</si>
  <si>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</si>
  <si>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</si>
  <si>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</si>
  <si>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</si>
  <si>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</si>
  <si>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</si>
  <si>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</si>
  <si>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</si>
  <si>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</si>
  <si>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</si>
  <si>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</si>
  <si>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</si>
  <si>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</si>
  <si>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</si>
  <si>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</si>
  <si>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</si>
  <si>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</si>
  <si>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</si>
  <si>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</si>
  <si>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</si>
  <si>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</si>
  <si>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</si>
  <si>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</si>
  <si>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</si>
  <si>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</si>
  <si>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</si>
  <si>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</si>
  <si>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</si>
  <si>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</si>
  <si>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</si>
  <si>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</si>
  <si>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</si>
  <si>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</si>
  <si>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</si>
  <si>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</si>
  <si>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</si>
  <si>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</si>
  <si>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</si>
  <si>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</si>
  <si>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</si>
  <si>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</si>
  <si>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</si>
  <si>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</si>
  <si>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</si>
  <si>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</si>
  <si>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</si>
  <si>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</si>
  <si>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</si>
  <si>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</si>
  <si>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</si>
  <si>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</si>
  <si>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</si>
  <si>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</si>
  <si>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</si>
  <si>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</si>
  <si>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</si>
  <si>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</si>
  <si>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</si>
  <si>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</si>
  <si>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</si>
  <si>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</si>
  <si>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</si>
  <si>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</si>
  <si>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</si>
  <si>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</si>
  <si>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</si>
  <si>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</si>
  <si>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</si>
  <si>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</si>
  <si>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</si>
  <si>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</si>
  <si>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</si>
  <si>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</si>
  <si>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</si>
  <si>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</si>
  <si>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</si>
  <si>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</si>
  <si>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</si>
  <si>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</si>
  <si>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</si>
  <si>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</si>
  <si>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</si>
  <si>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</si>
  <si>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</si>
  <si>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</si>
  <si>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</si>
  <si>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</si>
  <si>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本市の下水道事業は、令和2年度から地方公営企業法を適用したため、令和2年度と令和3年度のみの数値となっている。
①経常収支比率については100%を超えており、見た目上は単年度収支が黒字となっているが、下水道事業自体が一般会計からの繰入金に大きく依存する体質となっており、今後の課題と考えている。
③流動比率は平均値を上回っているものの、建設改良費に充てた企業債償還金の割合が大きいため、短期での支払能力に乏しい。
④企業債残高対事業規模比率は、すでに整備事業を終了し、企業債残高が減少傾向にあるため平均値を下回っている。
⑤経費回収率は100%となっており良好である。しかし、農集区域においては人口減少が顕著であり、また節水機器の普及により、年々使用料収入が減少していくと見込まれることから、汚水処理費用のさらなる削減を図り、現行の水準を維持していく。　　　　　　　　　　　　　　　　　　　　　　　　　　　　　　　　　　　　　　　　　　　　　　　　　　　　　　　　　　　　　　　　　　　　　　　　　　　　　　　　　　　　　　　　　　　　　　　　　　　　　　　　　　　　　　　　　　　　　　　　　　　　　　　　　　　　　　　　　　　　　　　　　　　　　　　　　　　　⑥汚水処理原価については、平均値を下回っているが、今後も厳しい経営環境が予想されるため、経費削減等に努める。　　　　　　　　　　　　　　　　　　　　　　　　　　　　　　　　　　　　　　　　　　　　　　　　　　　　　　　　　　　　　　　　　　　　　　　　　　　　　　　　　　　　　　　　　　　　　　　　⑦施設利用率は人口減少等により、平均値より低くなっているが、季節によっては流入量の増加があるため、やむを得ないものと考える。
⑧水洗化率は94%台に達し、老齢(単身)世帯の増加や人口減少等の状況から大幅な接続加入を見込むことは困難である。
</t>
    <rPh sb="32" eb="34">
      <t>レイワ</t>
    </rPh>
    <rPh sb="35" eb="37">
      <t>ネンド</t>
    </rPh>
    <rPh sb="38" eb="40">
      <t>レイワ</t>
    </rPh>
    <rPh sb="41" eb="43">
      <t>ネンド</t>
    </rPh>
    <rPh sb="154" eb="157">
      <t>ヘイキンチ</t>
    </rPh>
    <rPh sb="158" eb="160">
      <t>ウワマワ</t>
    </rPh>
    <rPh sb="187" eb="188">
      <t>オオ</t>
    </rPh>
    <rPh sb="193" eb="195">
      <t>タンキ</t>
    </rPh>
    <rPh sb="197" eb="199">
      <t>シハラ</t>
    </rPh>
    <rPh sb="199" eb="201">
      <t>ノウリョク</t>
    </rPh>
    <rPh sb="202" eb="203">
      <t>トボ</t>
    </rPh>
    <rPh sb="278" eb="280">
      <t>リョウコウ</t>
    </rPh>
    <rPh sb="288" eb="290">
      <t>ノウシュウ</t>
    </rPh>
    <rPh sb="290" eb="292">
      <t>クイキ</t>
    </rPh>
    <rPh sb="302" eb="304">
      <t>ケンチョ</t>
    </rPh>
    <rPh sb="321" eb="323">
      <t>ネンネン</t>
    </rPh>
    <rPh sb="329" eb="331">
      <t>ゲンショウ</t>
    </rPh>
    <rPh sb="336" eb="338">
      <t>ミコ</t>
    </rPh>
    <rPh sb="689" eb="691">
      <t>ジンコウ</t>
    </rPh>
    <rPh sb="691" eb="693">
      <t>ゲンショウ</t>
    </rPh>
    <rPh sb="693" eb="694">
      <t>トウ</t>
    </rPh>
    <rPh sb="698" eb="700">
      <t>ヘイキン</t>
    </rPh>
    <rPh sb="700" eb="701">
      <t>チ</t>
    </rPh>
    <rPh sb="703" eb="704">
      <t>ヒク</t>
    </rPh>
    <rPh sb="712" eb="714">
      <t>キセツ</t>
    </rPh>
    <rPh sb="719" eb="721">
      <t>リュウニュウ</t>
    </rPh>
    <rPh sb="721" eb="722">
      <t>リョウ</t>
    </rPh>
    <rPh sb="723" eb="725">
      <t>ゾウカ</t>
    </rPh>
    <rPh sb="734" eb="735">
      <t>エ</t>
    </rPh>
    <rPh sb="740" eb="741">
      <t>カンガ</t>
    </rPh>
    <rPh sb="746" eb="749">
      <t>スイセンカ</t>
    </rPh>
    <rPh sb="749" eb="750">
      <t>リツ</t>
    </rPh>
    <rPh sb="754" eb="755">
      <t>ダイ</t>
    </rPh>
    <rPh sb="756" eb="757">
      <t>タッ</t>
    </rPh>
    <rPh sb="771" eb="773">
      <t>ジンコウ</t>
    </rPh>
    <rPh sb="773" eb="775">
      <t>ゲンショウ</t>
    </rPh>
    <rPh sb="775" eb="776">
      <t>トウ</t>
    </rPh>
    <phoneticPr fontId="4"/>
  </si>
  <si>
    <t>本市の下水道事業は財政面において「繰入金」という外部要因に大きく左右される状況下にある中、機能強化対策事業を進め、今泉・大久保地区農業集落排水処理施設の改築・管渠更新等、計画的に更新工事を実施していく必要がある。
人口減少や節水技術等の高まりによる「水需要」の減少により、使用料収入の減少が見込まれているため、農業集落排水事業単位だけでなく、下水道事業全体で経営戦略の見直しも含め、事業の抜本的見直しや繰入金収入のルール化・平準化に努めていく必要がある。</t>
    <rPh sb="100" eb="102">
      <t>ヒツヨウ</t>
    </rPh>
    <rPh sb="142" eb="144">
      <t>ゲンショウ</t>
    </rPh>
    <rPh sb="145" eb="147">
      <t>ミコ</t>
    </rPh>
    <rPh sb="155" eb="157">
      <t>ノウギョウ</t>
    </rPh>
    <rPh sb="157" eb="159">
      <t>シュウラク</t>
    </rPh>
    <rPh sb="159" eb="161">
      <t>ハイスイ</t>
    </rPh>
    <rPh sb="161" eb="163">
      <t>ジギョウ</t>
    </rPh>
    <rPh sb="163" eb="165">
      <t>タンイ</t>
    </rPh>
    <rPh sb="171" eb="174">
      <t>ゲスイドウ</t>
    </rPh>
    <rPh sb="174" eb="176">
      <t>ジギョウ</t>
    </rPh>
    <rPh sb="176" eb="178">
      <t>ゼンタイ</t>
    </rPh>
    <phoneticPr fontId="4"/>
  </si>
  <si>
    <t>供用開始から20年以上経過しており、施設の老朽化対策・長寿命化対策が課題となっている。今後も機能強化対策事業を進め、今泉地区農業集落排水処理施設の改築・管渠更新等、計画的に更新工事を実施していく。また、大久保地区農業集落排水施設については、広域化の観点から公共下水道への接続を検討していく。
　分析結果のうち、①有形固定資産減価償却率については、企業会計移行2年目で値が低いが、今後減価償却を重ねていくことにより上昇していく。
②管渠老朽化率、③管渠改善率は当該年度時点で法定耐用年数を超えている管渠がない。</t>
    <rPh sb="9" eb="11">
      <t>イジョウ</t>
    </rPh>
    <rPh sb="34" eb="36">
      <t>カダイ</t>
    </rPh>
    <rPh sb="43" eb="45">
      <t>コンゴ</t>
    </rPh>
    <rPh sb="180" eb="182">
      <t>ネンメ</t>
    </rPh>
    <rPh sb="183" eb="184">
      <t>アタイ</t>
    </rPh>
    <rPh sb="185" eb="186">
      <t>ヒク</t>
    </rPh>
    <rPh sb="189" eb="191">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</si>
</sst>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0A14-4845-ABA0-D9CDDDB8EC5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0.25</c:v>
                </c:pt>
                <c:pt idx="4">
                  <c:v>0.05</c:v>
                </c:pt>
              </c:numCache>
            </c:numRef>
          </c:val>
          <c:smooth val="0"/>
          <c:extLst>
            <c:ext xmlns:c16="http://schemas.microsoft.com/office/drawing/2014/chart" uri="{C3380CC4-5D6E-409C-BE32-E72D297353CC}">
              <c16:uniqueId val="{00000001-0A14-4845-ABA0-D9CDDDB8EC5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42.9</c:v>
                </c:pt>
                <c:pt idx="4">
                  <c:v>64.03</c:v>
                </c:pt>
              </c:numCache>
            </c:numRef>
          </c:val>
          <c:extLst>
            <c:ext xmlns:c16="http://schemas.microsoft.com/office/drawing/2014/chart" uri="{C3380CC4-5D6E-409C-BE32-E72D297353CC}">
              <c16:uniqueId val="{00000000-5B42-4339-92CA-B4712379669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54.83</c:v>
                </c:pt>
                <c:pt idx="4">
                  <c:v>66.53</c:v>
                </c:pt>
              </c:numCache>
            </c:numRef>
          </c:val>
          <c:smooth val="0"/>
          <c:extLst>
            <c:ext xmlns:c16="http://schemas.microsoft.com/office/drawing/2014/chart" uri="{C3380CC4-5D6E-409C-BE32-E72D297353CC}">
              <c16:uniqueId val="{00000001-5B42-4339-92CA-B4712379669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93.37</c:v>
                </c:pt>
                <c:pt idx="4">
                  <c:v>94.43</c:v>
                </c:pt>
              </c:numCache>
            </c:numRef>
          </c:val>
          <c:extLst>
            <c:ext xmlns:c16="http://schemas.microsoft.com/office/drawing/2014/chart" uri="{C3380CC4-5D6E-409C-BE32-E72D297353CC}">
              <c16:uniqueId val="{00000000-5FEE-4724-AD87-FF5C0781B5F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84.7</c:v>
                </c:pt>
                <c:pt idx="4">
                  <c:v>84.67</c:v>
                </c:pt>
              </c:numCache>
            </c:numRef>
          </c:val>
          <c:smooth val="0"/>
          <c:extLst>
            <c:ext xmlns:c16="http://schemas.microsoft.com/office/drawing/2014/chart" uri="{C3380CC4-5D6E-409C-BE32-E72D297353CC}">
              <c16:uniqueId val="{00000001-5FEE-4724-AD87-FF5C0781B5F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101.89</c:v>
                </c:pt>
                <c:pt idx="4">
                  <c:v>100.85</c:v>
                </c:pt>
              </c:numCache>
            </c:numRef>
          </c:val>
          <c:extLst>
            <c:ext xmlns:c16="http://schemas.microsoft.com/office/drawing/2014/chart" uri="{C3380CC4-5D6E-409C-BE32-E72D297353CC}">
              <c16:uniqueId val="{00000000-8E09-4341-9E50-34A8B5BA9F0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106.37</c:v>
                </c:pt>
                <c:pt idx="4">
                  <c:v>106.07</c:v>
                </c:pt>
              </c:numCache>
            </c:numRef>
          </c:val>
          <c:smooth val="0"/>
          <c:extLst>
            <c:ext xmlns:c16="http://schemas.microsoft.com/office/drawing/2014/chart" uri="{C3380CC4-5D6E-409C-BE32-E72D297353CC}">
              <c16:uniqueId val="{00000001-8E09-4341-9E50-34A8B5BA9F0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3.24</c:v>
                </c:pt>
                <c:pt idx="4">
                  <c:v>5.84</c:v>
                </c:pt>
              </c:numCache>
            </c:numRef>
          </c:val>
          <c:extLst>
            <c:ext xmlns:c16="http://schemas.microsoft.com/office/drawing/2014/chart" uri="{C3380CC4-5D6E-409C-BE32-E72D297353CC}">
              <c16:uniqueId val="{00000000-91CB-432A-A6E5-1A75F4513D3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20.34</c:v>
                </c:pt>
                <c:pt idx="4">
                  <c:v>21.85</c:v>
                </c:pt>
              </c:numCache>
            </c:numRef>
          </c:val>
          <c:smooth val="0"/>
          <c:extLst>
            <c:ext xmlns:c16="http://schemas.microsoft.com/office/drawing/2014/chart" uri="{C3380CC4-5D6E-409C-BE32-E72D297353CC}">
              <c16:uniqueId val="{00000001-91CB-432A-A6E5-1A75F4513D3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817-4468-BD5F-9428F61C267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5817-4468-BD5F-9428F61C267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598-43EB-83FC-3DD19284043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139.02000000000001</c:v>
                </c:pt>
                <c:pt idx="4">
                  <c:v>132.04</c:v>
                </c:pt>
              </c:numCache>
            </c:numRef>
          </c:val>
          <c:smooth val="0"/>
          <c:extLst>
            <c:ext xmlns:c16="http://schemas.microsoft.com/office/drawing/2014/chart" uri="{C3380CC4-5D6E-409C-BE32-E72D297353CC}">
              <c16:uniqueId val="{00000001-5598-43EB-83FC-3DD19284043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56.12</c:v>
                </c:pt>
                <c:pt idx="4">
                  <c:v>51.81</c:v>
                </c:pt>
              </c:numCache>
            </c:numRef>
          </c:val>
          <c:extLst>
            <c:ext xmlns:c16="http://schemas.microsoft.com/office/drawing/2014/chart" uri="{C3380CC4-5D6E-409C-BE32-E72D297353CC}">
              <c16:uniqueId val="{00000000-2392-4D96-A26F-4F79F77A6F8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29.13</c:v>
                </c:pt>
                <c:pt idx="4">
                  <c:v>35.69</c:v>
                </c:pt>
              </c:numCache>
            </c:numRef>
          </c:val>
          <c:smooth val="0"/>
          <c:extLst>
            <c:ext xmlns:c16="http://schemas.microsoft.com/office/drawing/2014/chart" uri="{C3380CC4-5D6E-409C-BE32-E72D297353CC}">
              <c16:uniqueId val="{00000001-2392-4D96-A26F-4F79F77A6F8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218.35</c:v>
                </c:pt>
                <c:pt idx="4">
                  <c:v>173.04</c:v>
                </c:pt>
              </c:numCache>
            </c:numRef>
          </c:val>
          <c:extLst>
            <c:ext xmlns:c16="http://schemas.microsoft.com/office/drawing/2014/chart" uri="{C3380CC4-5D6E-409C-BE32-E72D297353CC}">
              <c16:uniqueId val="{00000000-F0BC-4090-A4BE-4C4DA3C055D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867.83</c:v>
                </c:pt>
                <c:pt idx="4">
                  <c:v>791.76</c:v>
                </c:pt>
              </c:numCache>
            </c:numRef>
          </c:val>
          <c:smooth val="0"/>
          <c:extLst>
            <c:ext xmlns:c16="http://schemas.microsoft.com/office/drawing/2014/chart" uri="{C3380CC4-5D6E-409C-BE32-E72D297353CC}">
              <c16:uniqueId val="{00000001-F0BC-4090-A4BE-4C4DA3C055D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F86F-4DCC-BF39-4917451FBE5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57.08</c:v>
                </c:pt>
                <c:pt idx="4">
                  <c:v>56.26</c:v>
                </c:pt>
              </c:numCache>
            </c:numRef>
          </c:val>
          <c:smooth val="0"/>
          <c:extLst>
            <c:ext xmlns:c16="http://schemas.microsoft.com/office/drawing/2014/chart" uri="{C3380CC4-5D6E-409C-BE32-E72D297353CC}">
              <c16:uniqueId val="{00000001-F86F-4DCC-BF39-4917451FBE5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195.7</c:v>
                </c:pt>
                <c:pt idx="4">
                  <c:v>196.99</c:v>
                </c:pt>
              </c:numCache>
            </c:numRef>
          </c:val>
          <c:extLst>
            <c:ext xmlns:c16="http://schemas.microsoft.com/office/drawing/2014/chart" uri="{C3380CC4-5D6E-409C-BE32-E72D297353CC}">
              <c16:uniqueId val="{00000000-3827-4AEA-AF97-9BB18AEEFFA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274.99</c:v>
                </c:pt>
                <c:pt idx="4">
                  <c:v>282.08999999999997</c:v>
                </c:pt>
              </c:numCache>
            </c:numRef>
          </c:val>
          <c:smooth val="0"/>
          <c:extLst>
            <c:ext xmlns:c16="http://schemas.microsoft.com/office/drawing/2014/chart" uri="{C3380CC4-5D6E-409C-BE32-E72D297353CC}">
              <c16:uniqueId val="{00000001-3827-4AEA-AF97-9BB18AEEFFA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37"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長井市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25786</v>
      </c>
      <c r="AM8" s="42"/>
      <c r="AN8" s="42"/>
      <c r="AO8" s="42"/>
      <c r="AP8" s="42"/>
      <c r="AQ8" s="42"/>
      <c r="AR8" s="42"/>
      <c r="AS8" s="42"/>
      <c r="AT8" s="35">
        <f>データ!T6</f>
        <v>214.67</v>
      </c>
      <c r="AU8" s="35"/>
      <c r="AV8" s="35"/>
      <c r="AW8" s="35"/>
      <c r="AX8" s="35"/>
      <c r="AY8" s="35"/>
      <c r="AZ8" s="35"/>
      <c r="BA8" s="35"/>
      <c r="BB8" s="35">
        <f>データ!U6</f>
        <v>120.12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77.489999999999995</v>
      </c>
      <c r="J10" s="35"/>
      <c r="K10" s="35"/>
      <c r="L10" s="35"/>
      <c r="M10" s="35"/>
      <c r="N10" s="35"/>
      <c r="O10" s="35"/>
      <c r="P10" s="35">
        <f>データ!P6</f>
        <v>8.34</v>
      </c>
      <c r="Q10" s="35"/>
      <c r="R10" s="35"/>
      <c r="S10" s="35"/>
      <c r="T10" s="35"/>
      <c r="U10" s="35"/>
      <c r="V10" s="35"/>
      <c r="W10" s="35">
        <f>データ!Q6</f>
        <v>74.09</v>
      </c>
      <c r="X10" s="35"/>
      <c r="Y10" s="35"/>
      <c r="Z10" s="35"/>
      <c r="AA10" s="35"/>
      <c r="AB10" s="35"/>
      <c r="AC10" s="35"/>
      <c r="AD10" s="42">
        <f>データ!R6</f>
        <v>4015</v>
      </c>
      <c r="AE10" s="42"/>
      <c r="AF10" s="42"/>
      <c r="AG10" s="42"/>
      <c r="AH10" s="42"/>
      <c r="AI10" s="42"/>
      <c r="AJ10" s="42"/>
      <c r="AK10" s="2"/>
      <c r="AL10" s="42">
        <f>データ!V6</f>
        <v>2135</v>
      </c>
      <c r="AM10" s="42"/>
      <c r="AN10" s="42"/>
      <c r="AO10" s="42"/>
      <c r="AP10" s="42"/>
      <c r="AQ10" s="42"/>
      <c r="AR10" s="42"/>
      <c r="AS10" s="42"/>
      <c r="AT10" s="35">
        <f>データ!W6</f>
        <v>1.48</v>
      </c>
      <c r="AU10" s="35"/>
      <c r="AV10" s="35"/>
      <c r="AW10" s="35"/>
      <c r="AX10" s="35"/>
      <c r="AY10" s="35"/>
      <c r="AZ10" s="35"/>
      <c r="BA10" s="35"/>
      <c r="BB10" s="35">
        <f>データ!X6</f>
        <v>1442.57</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113</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hNXMm2R1e6Mm1hlobgDyKm/GnVuUnr9E9LOIxG8TWivAN/L+dTaEzIJI7KT+KjvaZTDRk6cGZqc7GcBtBewjhw==" saltValue="LrM/9kiJZQ5D8AAyRRxcx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62090</v>
      </c>
      <c r="D6" s="19">
        <f t="shared" si="3"/>
        <v>46</v>
      </c>
      <c r="E6" s="19">
        <f t="shared" si="3"/>
        <v>17</v>
      </c>
      <c r="F6" s="19">
        <f t="shared" si="3"/>
        <v>5</v>
      </c>
      <c r="G6" s="19">
        <f t="shared" si="3"/>
        <v>0</v>
      </c>
      <c r="H6" s="19" t="str">
        <f t="shared" si="3"/>
        <v>山形県　長井市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77.489999999999995</v>
      </c>
      <c r="P6" s="20">
        <f t="shared" si="3"/>
        <v>8.34</v>
      </c>
      <c r="Q6" s="20">
        <f t="shared" si="3"/>
        <v>74.09</v>
      </c>
      <c r="R6" s="20">
        <f t="shared" si="3"/>
        <v>4015</v>
      </c>
      <c r="S6" s="20">
        <f t="shared" si="3"/>
        <v>25786</v>
      </c>
      <c r="T6" s="20">
        <f t="shared" si="3"/>
        <v>214.67</v>
      </c>
      <c r="U6" s="20">
        <f t="shared" si="3"/>
        <v>120.12</v>
      </c>
      <c r="V6" s="20">
        <f t="shared" si="3"/>
        <v>2135</v>
      </c>
      <c r="W6" s="20">
        <f t="shared" si="3"/>
        <v>1.48</v>
      </c>
      <c r="X6" s="20">
        <f t="shared" si="3"/>
        <v>1442.57</v>
      </c>
      <c r="Y6" s="21" t="str">
        <f>IF(Y7="",NA(),Y7)</f>
        <v>-</v>
      </c>
      <c r="Z6" s="21" t="str">
        <f t="shared" ref="Z6:AH6" si="4">IF(Z7="",NA(),Z7)</f>
        <v>-</v>
      </c>
      <c r="AA6" s="21" t="str">
        <f t="shared" si="4"/>
        <v>-</v>
      </c>
      <c r="AB6" s="21">
        <f t="shared" si="4"/>
        <v>101.89</v>
      </c>
      <c r="AC6" s="21">
        <f t="shared" si="4"/>
        <v>100.85</v>
      </c>
      <c r="AD6" s="21" t="str">
        <f t="shared" si="4"/>
        <v>-</v>
      </c>
      <c r="AE6" s="21" t="str">
        <f t="shared" si="4"/>
        <v>-</v>
      </c>
      <c r="AF6" s="21" t="str">
        <f t="shared" si="4"/>
        <v>-</v>
      </c>
      <c r="AG6" s="21">
        <f t="shared" si="4"/>
        <v>106.37</v>
      </c>
      <c r="AH6" s="21">
        <f t="shared" si="4"/>
        <v>106.07</v>
      </c>
      <c r="AI6" s="20" t="str">
        <f>IF(AI7="","",IF(AI7="-","【-】","【"&amp;SUBSTITUTE(TEXT(AI7,"#,##0.00"),"-","△")&amp;"】"))</f>
        <v>【104.16】</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139.02000000000001</v>
      </c>
      <c r="AS6" s="21">
        <f t="shared" si="5"/>
        <v>132.04</v>
      </c>
      <c r="AT6" s="20" t="str">
        <f>IF(AT7="","",IF(AT7="-","【-】","【"&amp;SUBSTITUTE(TEXT(AT7,"#,##0.00"),"-","△")&amp;"】"))</f>
        <v>【128.23】</v>
      </c>
      <c r="AU6" s="21" t="str">
        <f>IF(AU7="",NA(),AU7)</f>
        <v>-</v>
      </c>
      <c r="AV6" s="21" t="str">
        <f t="shared" ref="AV6:BD6" si="6">IF(AV7="",NA(),AV7)</f>
        <v>-</v>
      </c>
      <c r="AW6" s="21" t="str">
        <f t="shared" si="6"/>
        <v>-</v>
      </c>
      <c r="AX6" s="21">
        <f t="shared" si="6"/>
        <v>56.12</v>
      </c>
      <c r="AY6" s="21">
        <f t="shared" si="6"/>
        <v>51.81</v>
      </c>
      <c r="AZ6" s="21" t="str">
        <f t="shared" si="6"/>
        <v>-</v>
      </c>
      <c r="BA6" s="21" t="str">
        <f t="shared" si="6"/>
        <v>-</v>
      </c>
      <c r="BB6" s="21" t="str">
        <f t="shared" si="6"/>
        <v>-</v>
      </c>
      <c r="BC6" s="21">
        <f t="shared" si="6"/>
        <v>29.13</v>
      </c>
      <c r="BD6" s="21">
        <f t="shared" si="6"/>
        <v>35.69</v>
      </c>
      <c r="BE6" s="20" t="str">
        <f>IF(BE7="","",IF(BE7="-","【-】","【"&amp;SUBSTITUTE(TEXT(BE7,"#,##0.00"),"-","△")&amp;"】"))</f>
        <v>【34.77】</v>
      </c>
      <c r="BF6" s="21" t="str">
        <f>IF(BF7="",NA(),BF7)</f>
        <v>-</v>
      </c>
      <c r="BG6" s="21" t="str">
        <f t="shared" ref="BG6:BO6" si="7">IF(BG7="",NA(),BG7)</f>
        <v>-</v>
      </c>
      <c r="BH6" s="21" t="str">
        <f t="shared" si="7"/>
        <v>-</v>
      </c>
      <c r="BI6" s="21">
        <f t="shared" si="7"/>
        <v>218.35</v>
      </c>
      <c r="BJ6" s="21">
        <f t="shared" si="7"/>
        <v>173.04</v>
      </c>
      <c r="BK6" s="21" t="str">
        <f t="shared" si="7"/>
        <v>-</v>
      </c>
      <c r="BL6" s="21" t="str">
        <f t="shared" si="7"/>
        <v>-</v>
      </c>
      <c r="BM6" s="21" t="str">
        <f t="shared" si="7"/>
        <v>-</v>
      </c>
      <c r="BN6" s="21">
        <f t="shared" si="7"/>
        <v>867.83</v>
      </c>
      <c r="BO6" s="21">
        <f t="shared" si="7"/>
        <v>791.76</v>
      </c>
      <c r="BP6" s="20" t="str">
        <f>IF(BP7="","",IF(BP7="-","【-】","【"&amp;SUBSTITUTE(TEXT(BP7,"#,##0.00"),"-","△")&amp;"】"))</f>
        <v>【786.37】</v>
      </c>
      <c r="BQ6" s="21" t="str">
        <f>IF(BQ7="",NA(),BQ7)</f>
        <v>-</v>
      </c>
      <c r="BR6" s="21" t="str">
        <f t="shared" ref="BR6:BZ6" si="8">IF(BR7="",NA(),BR7)</f>
        <v>-</v>
      </c>
      <c r="BS6" s="21" t="str">
        <f t="shared" si="8"/>
        <v>-</v>
      </c>
      <c r="BT6" s="21">
        <f t="shared" si="8"/>
        <v>100</v>
      </c>
      <c r="BU6" s="21">
        <f t="shared" si="8"/>
        <v>100</v>
      </c>
      <c r="BV6" s="21" t="str">
        <f t="shared" si="8"/>
        <v>-</v>
      </c>
      <c r="BW6" s="21" t="str">
        <f t="shared" si="8"/>
        <v>-</v>
      </c>
      <c r="BX6" s="21" t="str">
        <f t="shared" si="8"/>
        <v>-</v>
      </c>
      <c r="BY6" s="21">
        <f t="shared" si="8"/>
        <v>57.08</v>
      </c>
      <c r="BZ6" s="21">
        <f t="shared" si="8"/>
        <v>56.26</v>
      </c>
      <c r="CA6" s="20" t="str">
        <f>IF(CA7="","",IF(CA7="-","【-】","【"&amp;SUBSTITUTE(TEXT(CA7,"#,##0.00"),"-","△")&amp;"】"))</f>
        <v>【60.65】</v>
      </c>
      <c r="CB6" s="21" t="str">
        <f>IF(CB7="",NA(),CB7)</f>
        <v>-</v>
      </c>
      <c r="CC6" s="21" t="str">
        <f t="shared" ref="CC6:CK6" si="9">IF(CC7="",NA(),CC7)</f>
        <v>-</v>
      </c>
      <c r="CD6" s="21" t="str">
        <f t="shared" si="9"/>
        <v>-</v>
      </c>
      <c r="CE6" s="21">
        <f t="shared" si="9"/>
        <v>195.7</v>
      </c>
      <c r="CF6" s="21">
        <f t="shared" si="9"/>
        <v>196.99</v>
      </c>
      <c r="CG6" s="21" t="str">
        <f t="shared" si="9"/>
        <v>-</v>
      </c>
      <c r="CH6" s="21" t="str">
        <f t="shared" si="9"/>
        <v>-</v>
      </c>
      <c r="CI6" s="21" t="str">
        <f t="shared" si="9"/>
        <v>-</v>
      </c>
      <c r="CJ6" s="21">
        <f t="shared" si="9"/>
        <v>274.99</v>
      </c>
      <c r="CK6" s="21">
        <f t="shared" si="9"/>
        <v>282.08999999999997</v>
      </c>
      <c r="CL6" s="20" t="str">
        <f>IF(CL7="","",IF(CL7="-","【-】","【"&amp;SUBSTITUTE(TEXT(CL7,"#,##0.00"),"-","△")&amp;"】"))</f>
        <v>【256.97】</v>
      </c>
      <c r="CM6" s="21" t="str">
        <f>IF(CM7="",NA(),CM7)</f>
        <v>-</v>
      </c>
      <c r="CN6" s="21" t="str">
        <f t="shared" ref="CN6:CV6" si="10">IF(CN7="",NA(),CN7)</f>
        <v>-</v>
      </c>
      <c r="CO6" s="21" t="str">
        <f t="shared" si="10"/>
        <v>-</v>
      </c>
      <c r="CP6" s="21">
        <f t="shared" si="10"/>
        <v>42.9</v>
      </c>
      <c r="CQ6" s="21">
        <f t="shared" si="10"/>
        <v>64.03</v>
      </c>
      <c r="CR6" s="21" t="str">
        <f t="shared" si="10"/>
        <v>-</v>
      </c>
      <c r="CS6" s="21" t="str">
        <f t="shared" si="10"/>
        <v>-</v>
      </c>
      <c r="CT6" s="21" t="str">
        <f t="shared" si="10"/>
        <v>-</v>
      </c>
      <c r="CU6" s="21">
        <f t="shared" si="10"/>
        <v>54.83</v>
      </c>
      <c r="CV6" s="21">
        <f t="shared" si="10"/>
        <v>66.53</v>
      </c>
      <c r="CW6" s="20" t="str">
        <f>IF(CW7="","",IF(CW7="-","【-】","【"&amp;SUBSTITUTE(TEXT(CW7,"#,##0.00"),"-","△")&amp;"】"))</f>
        <v>【61.14】</v>
      </c>
      <c r="CX6" s="21" t="str">
        <f>IF(CX7="",NA(),CX7)</f>
        <v>-</v>
      </c>
      <c r="CY6" s="21" t="str">
        <f t="shared" ref="CY6:DG6" si="11">IF(CY7="",NA(),CY7)</f>
        <v>-</v>
      </c>
      <c r="CZ6" s="21" t="str">
        <f t="shared" si="11"/>
        <v>-</v>
      </c>
      <c r="DA6" s="21">
        <f t="shared" si="11"/>
        <v>93.37</v>
      </c>
      <c r="DB6" s="21">
        <f t="shared" si="11"/>
        <v>94.43</v>
      </c>
      <c r="DC6" s="21" t="str">
        <f t="shared" si="11"/>
        <v>-</v>
      </c>
      <c r="DD6" s="21" t="str">
        <f t="shared" si="11"/>
        <v>-</v>
      </c>
      <c r="DE6" s="21" t="str">
        <f t="shared" si="11"/>
        <v>-</v>
      </c>
      <c r="DF6" s="21">
        <f t="shared" si="11"/>
        <v>84.7</v>
      </c>
      <c r="DG6" s="21">
        <f t="shared" si="11"/>
        <v>84.67</v>
      </c>
      <c r="DH6" s="20" t="str">
        <f>IF(DH7="","",IF(DH7="-","【-】","【"&amp;SUBSTITUTE(TEXT(DH7,"#,##0.00"),"-","△")&amp;"】"))</f>
        <v>【86.91】</v>
      </c>
      <c r="DI6" s="21" t="str">
        <f>IF(DI7="",NA(),DI7)</f>
        <v>-</v>
      </c>
      <c r="DJ6" s="21" t="str">
        <f t="shared" ref="DJ6:DR6" si="12">IF(DJ7="",NA(),DJ7)</f>
        <v>-</v>
      </c>
      <c r="DK6" s="21" t="str">
        <f t="shared" si="12"/>
        <v>-</v>
      </c>
      <c r="DL6" s="21">
        <f t="shared" si="12"/>
        <v>3.24</v>
      </c>
      <c r="DM6" s="21">
        <f t="shared" si="12"/>
        <v>5.84</v>
      </c>
      <c r="DN6" s="21" t="str">
        <f t="shared" si="12"/>
        <v>-</v>
      </c>
      <c r="DO6" s="21" t="str">
        <f t="shared" si="12"/>
        <v>-</v>
      </c>
      <c r="DP6" s="21" t="str">
        <f t="shared" si="12"/>
        <v>-</v>
      </c>
      <c r="DQ6" s="21">
        <f t="shared" si="12"/>
        <v>20.34</v>
      </c>
      <c r="DR6" s="21">
        <f t="shared" si="12"/>
        <v>21.85</v>
      </c>
      <c r="DS6" s="20" t="str">
        <f>IF(DS7="","",IF(DS7="-","【-】","【"&amp;SUBSTITUTE(TEXT(DS7,"#,##0.00"),"-","△")&amp;"】"))</f>
        <v>【24.95】</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0.25</v>
      </c>
      <c r="EN6" s="21">
        <f t="shared" si="14"/>
        <v>0.05</v>
      </c>
      <c r="EO6" s="20" t="str">
        <f>IF(EO7="","",IF(EO7="-","【-】","【"&amp;SUBSTITUTE(TEXT(EO7,"#,##0.00"),"-","△")&amp;"】"))</f>
        <v>【0.03】</v>
      </c>
    </row>
    <row r="7" spans="1:148" s="22" customFormat="1" x14ac:dyDescent="0.15">
      <c r="A7" s="14"/>
      <c r="B7" s="23">
        <v>2021</v>
      </c>
      <c r="C7" s="23">
        <v>62090</v>
      </c>
      <c r="D7" s="23">
        <v>46</v>
      </c>
      <c r="E7" s="23">
        <v>17</v>
      </c>
      <c r="F7" s="23">
        <v>5</v>
      </c>
      <c r="G7" s="23">
        <v>0</v>
      </c>
      <c r="H7" s="23" t="s">
        <v>96</v>
      </c>
      <c r="I7" s="23" t="s">
        <v>97</v>
      </c>
      <c r="J7" s="23" t="s">
        <v>98</v>
      </c>
      <c r="K7" s="23" t="s">
        <v>99</v>
      </c>
      <c r="L7" s="23" t="s">
        <v>100</v>
      </c>
      <c r="M7" s="23" t="s">
        <v>101</v>
      </c>
      <c r="N7" s="24" t="s">
        <v>102</v>
      </c>
      <c r="O7" s="24">
        <v>77.489999999999995</v>
      </c>
      <c r="P7" s="24">
        <v>8.34</v>
      </c>
      <c r="Q7" s="24">
        <v>74.09</v>
      </c>
      <c r="R7" s="24">
        <v>4015</v>
      </c>
      <c r="S7" s="24">
        <v>25786</v>
      </c>
      <c r="T7" s="24">
        <v>214.67</v>
      </c>
      <c r="U7" s="24">
        <v>120.12</v>
      </c>
      <c r="V7" s="24">
        <v>2135</v>
      </c>
      <c r="W7" s="24">
        <v>1.48</v>
      </c>
      <c r="X7" s="24">
        <v>1442.57</v>
      </c>
      <c r="Y7" s="24" t="s">
        <v>102</v>
      </c>
      <c r="Z7" s="24" t="s">
        <v>102</v>
      </c>
      <c r="AA7" s="24" t="s">
        <v>102</v>
      </c>
      <c r="AB7" s="24">
        <v>101.89</v>
      </c>
      <c r="AC7" s="24">
        <v>100.85</v>
      </c>
      <c r="AD7" s="24" t="s">
        <v>102</v>
      </c>
      <c r="AE7" s="24" t="s">
        <v>102</v>
      </c>
      <c r="AF7" s="24" t="s">
        <v>102</v>
      </c>
      <c r="AG7" s="24">
        <v>106.37</v>
      </c>
      <c r="AH7" s="24">
        <v>106.07</v>
      </c>
      <c r="AI7" s="24">
        <v>104.16</v>
      </c>
      <c r="AJ7" s="24" t="s">
        <v>102</v>
      </c>
      <c r="AK7" s="24" t="s">
        <v>102</v>
      </c>
      <c r="AL7" s="24" t="s">
        <v>102</v>
      </c>
      <c r="AM7" s="24">
        <v>0</v>
      </c>
      <c r="AN7" s="24">
        <v>0</v>
      </c>
      <c r="AO7" s="24" t="s">
        <v>102</v>
      </c>
      <c r="AP7" s="24" t="s">
        <v>102</v>
      </c>
      <c r="AQ7" s="24" t="s">
        <v>102</v>
      </c>
      <c r="AR7" s="24">
        <v>139.02000000000001</v>
      </c>
      <c r="AS7" s="24">
        <v>132.04</v>
      </c>
      <c r="AT7" s="24">
        <v>128.22999999999999</v>
      </c>
      <c r="AU7" s="24" t="s">
        <v>102</v>
      </c>
      <c r="AV7" s="24" t="s">
        <v>102</v>
      </c>
      <c r="AW7" s="24" t="s">
        <v>102</v>
      </c>
      <c r="AX7" s="24">
        <v>56.12</v>
      </c>
      <c r="AY7" s="24">
        <v>51.81</v>
      </c>
      <c r="AZ7" s="24" t="s">
        <v>102</v>
      </c>
      <c r="BA7" s="24" t="s">
        <v>102</v>
      </c>
      <c r="BB7" s="24" t="s">
        <v>102</v>
      </c>
      <c r="BC7" s="24">
        <v>29.13</v>
      </c>
      <c r="BD7" s="24">
        <v>35.69</v>
      </c>
      <c r="BE7" s="24">
        <v>34.770000000000003</v>
      </c>
      <c r="BF7" s="24" t="s">
        <v>102</v>
      </c>
      <c r="BG7" s="24" t="s">
        <v>102</v>
      </c>
      <c r="BH7" s="24" t="s">
        <v>102</v>
      </c>
      <c r="BI7" s="24">
        <v>218.35</v>
      </c>
      <c r="BJ7" s="24">
        <v>173.04</v>
      </c>
      <c r="BK7" s="24" t="s">
        <v>102</v>
      </c>
      <c r="BL7" s="24" t="s">
        <v>102</v>
      </c>
      <c r="BM7" s="24" t="s">
        <v>102</v>
      </c>
      <c r="BN7" s="24">
        <v>867.83</v>
      </c>
      <c r="BO7" s="24">
        <v>791.76</v>
      </c>
      <c r="BP7" s="24">
        <v>786.37</v>
      </c>
      <c r="BQ7" s="24" t="s">
        <v>102</v>
      </c>
      <c r="BR7" s="24" t="s">
        <v>102</v>
      </c>
      <c r="BS7" s="24" t="s">
        <v>102</v>
      </c>
      <c r="BT7" s="24">
        <v>100</v>
      </c>
      <c r="BU7" s="24">
        <v>100</v>
      </c>
      <c r="BV7" s="24" t="s">
        <v>102</v>
      </c>
      <c r="BW7" s="24" t="s">
        <v>102</v>
      </c>
      <c r="BX7" s="24" t="s">
        <v>102</v>
      </c>
      <c r="BY7" s="24">
        <v>57.08</v>
      </c>
      <c r="BZ7" s="24">
        <v>56.26</v>
      </c>
      <c r="CA7" s="24">
        <v>60.65</v>
      </c>
      <c r="CB7" s="24" t="s">
        <v>102</v>
      </c>
      <c r="CC7" s="24" t="s">
        <v>102</v>
      </c>
      <c r="CD7" s="24" t="s">
        <v>102</v>
      </c>
      <c r="CE7" s="24">
        <v>195.7</v>
      </c>
      <c r="CF7" s="24">
        <v>196.99</v>
      </c>
      <c r="CG7" s="24" t="s">
        <v>102</v>
      </c>
      <c r="CH7" s="24" t="s">
        <v>102</v>
      </c>
      <c r="CI7" s="24" t="s">
        <v>102</v>
      </c>
      <c r="CJ7" s="24">
        <v>274.99</v>
      </c>
      <c r="CK7" s="24">
        <v>282.08999999999997</v>
      </c>
      <c r="CL7" s="24">
        <v>256.97000000000003</v>
      </c>
      <c r="CM7" s="24" t="s">
        <v>102</v>
      </c>
      <c r="CN7" s="24" t="s">
        <v>102</v>
      </c>
      <c r="CO7" s="24" t="s">
        <v>102</v>
      </c>
      <c r="CP7" s="24">
        <v>42.9</v>
      </c>
      <c r="CQ7" s="24">
        <v>64.03</v>
      </c>
      <c r="CR7" s="24" t="s">
        <v>102</v>
      </c>
      <c r="CS7" s="24" t="s">
        <v>102</v>
      </c>
      <c r="CT7" s="24" t="s">
        <v>102</v>
      </c>
      <c r="CU7" s="24">
        <v>54.83</v>
      </c>
      <c r="CV7" s="24">
        <v>66.53</v>
      </c>
      <c r="CW7" s="24">
        <v>61.14</v>
      </c>
      <c r="CX7" s="24" t="s">
        <v>102</v>
      </c>
      <c r="CY7" s="24" t="s">
        <v>102</v>
      </c>
      <c r="CZ7" s="24" t="s">
        <v>102</v>
      </c>
      <c r="DA7" s="24">
        <v>93.37</v>
      </c>
      <c r="DB7" s="24">
        <v>94.43</v>
      </c>
      <c r="DC7" s="24" t="s">
        <v>102</v>
      </c>
      <c r="DD7" s="24" t="s">
        <v>102</v>
      </c>
      <c r="DE7" s="24" t="s">
        <v>102</v>
      </c>
      <c r="DF7" s="24">
        <v>84.7</v>
      </c>
      <c r="DG7" s="24">
        <v>84.67</v>
      </c>
      <c r="DH7" s="24">
        <v>86.91</v>
      </c>
      <c r="DI7" s="24" t="s">
        <v>102</v>
      </c>
      <c r="DJ7" s="24" t="s">
        <v>102</v>
      </c>
      <c r="DK7" s="24" t="s">
        <v>102</v>
      </c>
      <c r="DL7" s="24">
        <v>3.24</v>
      </c>
      <c r="DM7" s="24">
        <v>5.84</v>
      </c>
      <c r="DN7" s="24" t="s">
        <v>102</v>
      </c>
      <c r="DO7" s="24" t="s">
        <v>102</v>
      </c>
      <c r="DP7" s="24" t="s">
        <v>102</v>
      </c>
      <c r="DQ7" s="24">
        <v>20.34</v>
      </c>
      <c r="DR7" s="24">
        <v>21.85</v>
      </c>
      <c r="DS7" s="24">
        <v>24.95</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2023-01-17T09:09:28Z</cp:lastPrinted>
  <dcterms:created xsi:type="dcterms:W3CDTF">2022-12-01T01:32:48Z</dcterms:created>
  <dcterms:modified xsi:type="dcterms:W3CDTF">2023-01-18T00:11:19Z</dcterms:modified>
  <cp:category/>
</cp:coreProperties>
</file>