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個別（業務）\上下水道課\下水道グループ\28 経営比較分析\R050118経営比較分析表\"/>
    </mc:Choice>
  </mc:AlternateContent>
  <xr:revisionPtr revIDLastSave="0" documentId="13_ncr:1_{790E2610-2470-445E-BD94-65EEFAE9F79A}" xr6:coauthVersionLast="47" xr6:coauthVersionMax="47" xr10:uidLastSave="{00000000-0000-0000-0000-000000000000}"/>
  <workbookProtection workbookAlgorithmName="SHA-512" workbookHashValue="Tr/DgEKH+Z7ozxndzeMpDlRezjQBswLjHgtv8/Y3tx3JiTxdHHucAN1+TqwAAt/xW0X0qdMwgwJMCfAsxSTaXg==" workbookSaltValue="g0mDWNAz+nfQAGxcZhYZvg==" workbookSpinCount="100000" lockStructure="1"/>
  <bookViews>
    <workbookView xWindow="-120" yWindow="-120" windowWidth="20730" windowHeight="11160" xr2:uid="{00000000-000D-0000-FFFF-FFFF00000000}"/>
  </bookViews>
  <sheets>
    <sheet name="法非適用_下水道事業" sheetId="4" r:id="rId1"/>
    <sheet name="データ" sheetId="5" state="hidden" r:id="rId2"/>
  </sheets>
  <calcPr calcId="191029" iterate="1" iterateCount="1" iterateDelta="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K86" i="4"/>
  <c r="J86" i="4"/>
  <c r="I86" i="4"/>
  <c r="H86" i="4"/>
  <c r="E86" i="4"/>
  <c r="AL10" i="4"/>
  <c r="W10" i="4"/>
  <c r="I10" i="4"/>
  <c r="BB8" i="4"/>
  <c r="AL8" i="4"/>
  <c r="P8" i="4"/>
  <c r="I8" i="4"/>
</calcChain>
</file>

<file path=xl/sharedStrings.xml><?xml version="1.0" encoding="utf-8"?>
<sst xmlns="http://schemas.openxmlformats.org/spreadsheetml/2006/main" count="236" uniqueCount="120">
  <si>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</si>
  <si>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</si>
  <si>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</si>
  <si>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</si>
  <si>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</si>
  <si>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</si>
  <si>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</si>
  <si>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</si>
  <si>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</si>
  <si>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</si>
  <si>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</si>
  <si>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</si>
  <si>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</si>
  <si>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</si>
  <si>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</si>
  <si>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</si>
  <si>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</si>
  <si>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</si>
  <si>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</si>
  <si>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</si>
  <si>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</si>
  <si>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</si>
  <si>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</si>
  <si>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</si>
  <si>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</si>
  <si>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</si>
  <si>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</si>
  <si>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</si>
  <si>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</si>
  <si>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</si>
  <si>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</si>
  <si>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</si>
  <si>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</si>
  <si>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</si>
  <si>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</si>
  <si>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</si>
  <si>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</si>
  <si>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</si>
  <si>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</si>
  <si>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</si>
  <si>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</si>
  <si>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</si>
  <si>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</si>
  <si>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</si>
  <si>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</si>
  <si>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</si>
  <si>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</si>
  <si>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</si>
  <si>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</si>
  <si>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</si>
  <si>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</si>
  <si>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</si>
  <si>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</si>
  <si>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</si>
  <si>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</si>
  <si>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</si>
  <si>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</si>
  <si>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</si>
  <si>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</si>
  <si>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</si>
  <si>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</si>
  <si>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</si>
  <si>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</si>
  <si>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</si>
  <si>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</si>
  <si>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</si>
  <si>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</si>
  <si>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</si>
  <si>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</si>
  <si>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</si>
  <si>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</si>
  <si>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</si>
  <si>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</si>
  <si>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</si>
  <si>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</si>
  <si>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</si>
  <si>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</si>
  <si>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</si>
  <si>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</si>
  <si>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</si>
  <si>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</si>
  <si>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</si>
  <si>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</si>
  <si>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</si>
  <si>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</si>
  <si>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</si>
  <si>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</si>
  <si>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</si>
  <si>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</si>
  <si>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</si>
  <si>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</si>
  <si>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</si>
  <si>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</si>
  <si>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</si>
  <si>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</si>
  <si>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</si>
  <si>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</si>
  <si>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上山市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</si>
  <si>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</si>
  <si>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</si>
  <si>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</si>
  <si>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</si>
  <si>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</si>
  <si>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</si>
  <si>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</si>
  <si>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</si>
  <si>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</si>
  <si>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</si>
  <si>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</si>
  <si>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</si>
  <si>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</si>
  <si>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</si>
  <si>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</si>
  <si>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</si>
  <si>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</si>
  <si>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</si>
  <si>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</si>
  <si>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上記分析に基づく今後の改善に向けた取組
【料金水準の適正化】
　全ての地区で整備が完了していることから、新規加入等による大幅な増収などは見込めないため、適正な使用料を確保すべく、使用料の引き上げについても段階的に検討しながら、法適用化を見据えた事業の継続に努める。
【施設の老朽化対策】
　これまで実施した一部処理施設の機能診断調査や最適化整備構想に基づき、予防保全型と判断された設備・機器類については、計画的に改築・更新を実施していきたい。
　また、事後保全となった機器類についても、機器の重要度を判断しながら、かつ、定期点検や修繕記録を参考に、改築・更新を実施し、処理不能となる重大事故の発生を未然に防いでいく。
</t>
    <rPh sb="32" eb="33">
      <t>スベ</t>
    </rPh>
    <rPh sb="35" eb="37">
      <t>チク</t>
    </rPh>
    <rPh sb="38" eb="40">
      <t>セイビ</t>
    </rPh>
    <rPh sb="41" eb="43">
      <t>カンリョウ</t>
    </rPh>
    <rPh sb="52" eb="54">
      <t>シンキ</t>
    </rPh>
    <rPh sb="54" eb="56">
      <t>カニュウ</t>
    </rPh>
    <rPh sb="56" eb="57">
      <t>トウ</t>
    </rPh>
    <rPh sb="60" eb="62">
      <t>オオハバ</t>
    </rPh>
    <rPh sb="63" eb="65">
      <t>ゾウシュウ</t>
    </rPh>
    <rPh sb="68" eb="70">
      <t>ミコ</t>
    </rPh>
    <rPh sb="76" eb="78">
      <t>テキセイ</t>
    </rPh>
    <rPh sb="79" eb="82">
      <t>シヨウリョウ</t>
    </rPh>
    <rPh sb="83" eb="85">
      <t>カクホ</t>
    </rPh>
    <rPh sb="89" eb="92">
      <t>シヨウリョウ</t>
    </rPh>
    <rPh sb="93" eb="94">
      <t>ヒ</t>
    </rPh>
    <rPh sb="95" eb="96">
      <t>ア</t>
    </rPh>
    <rPh sb="102" eb="105">
      <t>ダンカイテキ</t>
    </rPh>
    <rPh sb="106" eb="108">
      <t>ケントウ</t>
    </rPh>
    <rPh sb="113" eb="114">
      <t>ホウ</t>
    </rPh>
    <rPh sb="114" eb="116">
      <t>テキヨウ</t>
    </rPh>
    <rPh sb="116" eb="117">
      <t>カ</t>
    </rPh>
    <rPh sb="118" eb="120">
      <t>ミス</t>
    </rPh>
    <rPh sb="122" eb="124">
      <t>ジギョウ</t>
    </rPh>
    <rPh sb="125" eb="127">
      <t>ケイゾク</t>
    </rPh>
    <rPh sb="128" eb="129">
      <t>ツト</t>
    </rPh>
    <rPh sb="137" eb="139">
      <t>ロウキュウ</t>
    </rPh>
    <rPh sb="140" eb="142">
      <t>タイサク</t>
    </rPh>
    <rPh sb="149" eb="151">
      <t>ジッシ</t>
    </rPh>
    <rPh sb="153" eb="155">
      <t>イチブ</t>
    </rPh>
    <rPh sb="155" eb="157">
      <t>ショリ</t>
    </rPh>
    <rPh sb="157" eb="159">
      <t>シセツ</t>
    </rPh>
    <rPh sb="164" eb="166">
      <t>チョウサ</t>
    </rPh>
    <rPh sb="169" eb="170">
      <t>カ</t>
    </rPh>
    <rPh sb="175" eb="176">
      <t>モト</t>
    </rPh>
    <rPh sb="179" eb="181">
      <t>ヨボウ</t>
    </rPh>
    <rPh sb="181" eb="183">
      <t>ホゼン</t>
    </rPh>
    <rPh sb="183" eb="184">
      <t>ガタ</t>
    </rPh>
    <rPh sb="185" eb="187">
      <t>ハンダン</t>
    </rPh>
    <rPh sb="190" eb="192">
      <t>セツビ</t>
    </rPh>
    <rPh sb="193" eb="196">
      <t>キキルイ</t>
    </rPh>
    <rPh sb="202" eb="205">
      <t>ケイカクテキ</t>
    </rPh>
    <rPh sb="206" eb="208">
      <t>カイチク</t>
    </rPh>
    <rPh sb="209" eb="211">
      <t>コウシン</t>
    </rPh>
    <rPh sb="212" eb="214">
      <t>ジッシ</t>
    </rPh>
    <rPh sb="226" eb="228">
      <t>ジゴ</t>
    </rPh>
    <rPh sb="228" eb="230">
      <t>ホゼン</t>
    </rPh>
    <rPh sb="234" eb="237">
      <t>キキルイ</t>
    </rPh>
    <rPh sb="243" eb="245">
      <t>キキ</t>
    </rPh>
    <rPh sb="299" eb="301">
      <t>ミゼン</t>
    </rPh>
    <rPh sb="302" eb="303">
      <t>フセ</t>
    </rPh>
    <phoneticPr fontId="15"/>
  </si>
  <si>
    <r>
      <t>当市の農業集落排水処理施設は、供用開始から</t>
    </r>
    <r>
      <rPr>
        <sz val="11"/>
        <rFont val="ＭＳ ゴシック"/>
        <family val="3"/>
        <charset val="128"/>
      </rPr>
      <t>１３～３７</t>
    </r>
    <r>
      <rPr>
        <sz val="11"/>
        <color theme="1"/>
        <rFont val="ＭＳ ゴシック"/>
        <family val="3"/>
        <charset val="128"/>
      </rPr>
      <t>年が経過している。
　管きょについては、建設からの経過年数が少ないため、一部処理区で機能診断により調査を実施した。
　処理施設の設備や機器（機械、電気設備類）については、耐用年数を過ぎた設備類が多数存在する。これまで設備・機器等に関する老朽化対策については、全て事後保全型といった管理方法であったため、修繕費は年々増加する傾向にある。</t>
    </r>
    <phoneticPr fontId="4"/>
  </si>
  <si>
    <t>①収益的収支比率
　前年度と比較し、維持管理費等が減額 となったため０．２６％の上昇となったが、低い水準で推移している。引き続き使用料収入の確保及び維持管理費の節減に努める必要がある。
④企業債残高対事業規模比率
　施設の建設事業は完了し、償還が進んでいるため平均より低い数値となっている。ただし、今後長寿命化対策事業等の実施により再度上昇していくことが予想されることから、適正な投資規模を検討し企業債残高の抑制に努めていく。
⑤経費回収率
　昨年度より汚水処理費が減額となったため数値は改善されたが、汚水処理費を使用料のみでは賄えていない状況であるため、今後も維持管理費等の可能な限りのコスト縮減に努める必要がある。
⑥汚水処理原価
　接続率が比較的よいため、平均より低い数値となっている。
⑦施設利用率
　平均より低く改善の必要があるが、既に水洗化率が９７％以上と高く、区域内の人口動態も踏まえると新たな加入は見込めず、今後も厳しい状況が続くと考えられる。
⑧水洗化率
　平均より高く、97％を超えている。今後も未接続調査による現状把握に努めつつ、水洗化率向上のため啓発普及活動を推進していく。</t>
    <rPh sb="10" eb="13">
      <t>ゼンネンド</t>
    </rPh>
    <rPh sb="14" eb="16">
      <t>ヒカク</t>
    </rPh>
    <rPh sb="23" eb="24">
      <t>トウ</t>
    </rPh>
    <rPh sb="25" eb="27">
      <t>ゲンガク</t>
    </rPh>
    <rPh sb="40" eb="42">
      <t>ジョウショウ</t>
    </rPh>
    <rPh sb="48" eb="49">
      <t>ヒク</t>
    </rPh>
    <rPh sb="50" eb="52">
      <t>スイジュン</t>
    </rPh>
    <rPh sb="53" eb="55">
      <t>スイイ</t>
    </rPh>
    <rPh sb="60" eb="61">
      <t>ヒ</t>
    </rPh>
    <rPh sb="62" eb="63">
      <t>ツヅ</t>
    </rPh>
    <rPh sb="130" eb="132">
      <t>ヘイキン</t>
    </rPh>
    <rPh sb="227" eb="229">
      <t>オスイ</t>
    </rPh>
    <rPh sb="229" eb="231">
      <t>ショリ</t>
    </rPh>
    <rPh sb="231" eb="232">
      <t>ヒ</t>
    </rPh>
    <rPh sb="233" eb="235">
      <t>ゲンガク</t>
    </rPh>
    <rPh sb="244" eb="246">
      <t>カイゼン</t>
    </rPh>
    <rPh sb="251" eb="256">
      <t>オスイショリヒ</t>
    </rPh>
    <rPh sb="257" eb="260">
      <t>シヨウリョウ</t>
    </rPh>
    <rPh sb="264" eb="265">
      <t>マカナ</t>
    </rPh>
    <rPh sb="270" eb="272">
      <t>ジョウキョウ</t>
    </rPh>
    <rPh sb="359" eb="360">
      <t>ヒク</t>
    </rPh>
    <rPh sb="361" eb="363">
      <t>カイゼン</t>
    </rPh>
    <rPh sb="364" eb="366">
      <t>ヒツヨウ</t>
    </rPh>
    <rPh sb="371" eb="372">
      <t>スデ</t>
    </rPh>
    <rPh sb="373" eb="376">
      <t>スイセンカ</t>
    </rPh>
    <rPh sb="376" eb="377">
      <t>リツ</t>
    </rPh>
    <rPh sb="381" eb="383">
      <t>イジョウ</t>
    </rPh>
    <rPh sb="384" eb="385">
      <t>タカ</t>
    </rPh>
    <rPh sb="387" eb="390">
      <t>クイキナイ</t>
    </rPh>
    <rPh sb="391" eb="395">
      <t>ジンコウドウタイ</t>
    </rPh>
    <rPh sb="396" eb="397">
      <t>フ</t>
    </rPh>
    <rPh sb="401" eb="402">
      <t>アラ</t>
    </rPh>
    <rPh sb="404" eb="406">
      <t>カニュウ</t>
    </rPh>
    <rPh sb="407" eb="409">
      <t>ミコ</t>
    </rPh>
    <rPh sb="412" eb="414">
      <t>コンゴ</t>
    </rPh>
    <rPh sb="415" eb="416">
      <t>キビ</t>
    </rPh>
    <rPh sb="418" eb="420">
      <t>ジョウキョウ</t>
    </rPh>
    <rPh sb="421" eb="422">
      <t>ツヅ</t>
    </rPh>
    <rPh sb="424" eb="425">
      <t>カンガ</t>
    </rPh>
    <rPh sb="435" eb="436">
      <t>リツ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</si>
</sst>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xr:uid="{A9418142-BD3C-4BEB-A678-5BDC1AEA3C6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B78-4B7B-8158-AE79702F0DA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0.44</c:v>
                </c:pt>
                <c:pt idx="1">
                  <c:v>0.04</c:v>
                </c:pt>
                <c:pt idx="2">
                  <c:v>0.02</c:v>
                </c:pt>
                <c:pt idx="3">
                  <c:v>0.02</c:v>
                </c:pt>
                <c:pt idx="4">
                  <c:v>0.01</c:v>
                </c:pt>
              </c:numCache>
            </c:numRef>
          </c:val>
          <c:smooth val="0"/>
          <c:extLst>
            <c:ext xmlns:c16="http://schemas.microsoft.com/office/drawing/2014/chart" uri="{C3380CC4-5D6E-409C-BE32-E72D297353CC}">
              <c16:uniqueId val="{00000001-2B78-4B7B-8158-AE79702F0DA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58.08</c:v>
                </c:pt>
                <c:pt idx="1">
                  <c:v>53.16</c:v>
                </c:pt>
                <c:pt idx="2">
                  <c:v>50.63</c:v>
                </c:pt>
                <c:pt idx="3">
                  <c:v>56.81</c:v>
                </c:pt>
                <c:pt idx="4">
                  <c:v>52.25</c:v>
                </c:pt>
              </c:numCache>
            </c:numRef>
          </c:val>
          <c:extLst>
            <c:ext xmlns:c16="http://schemas.microsoft.com/office/drawing/2014/chart" uri="{C3380CC4-5D6E-409C-BE32-E72D297353CC}">
              <c16:uniqueId val="{00000000-F261-49D8-AC03-C8FE5A20857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56.01</c:v>
                </c:pt>
                <c:pt idx="1">
                  <c:v>56.72</c:v>
                </c:pt>
                <c:pt idx="2">
                  <c:v>54.06</c:v>
                </c:pt>
                <c:pt idx="3">
                  <c:v>55.26</c:v>
                </c:pt>
                <c:pt idx="4">
                  <c:v>54.54</c:v>
                </c:pt>
              </c:numCache>
            </c:numRef>
          </c:val>
          <c:smooth val="0"/>
          <c:extLst>
            <c:ext xmlns:c16="http://schemas.microsoft.com/office/drawing/2014/chart" uri="{C3380CC4-5D6E-409C-BE32-E72D297353CC}">
              <c16:uniqueId val="{00000001-F261-49D8-AC03-C8FE5A20857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96.4</c:v>
                </c:pt>
                <c:pt idx="1">
                  <c:v>96.55</c:v>
                </c:pt>
                <c:pt idx="2">
                  <c:v>97.05</c:v>
                </c:pt>
                <c:pt idx="3">
                  <c:v>97.44</c:v>
                </c:pt>
                <c:pt idx="4">
                  <c:v>97.48</c:v>
                </c:pt>
              </c:numCache>
            </c:numRef>
          </c:val>
          <c:extLst>
            <c:ext xmlns:c16="http://schemas.microsoft.com/office/drawing/2014/chart" uri="{C3380CC4-5D6E-409C-BE32-E72D297353CC}">
              <c16:uniqueId val="{00000000-349D-4E7F-BB4B-C5D54970C59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89.77</c:v>
                </c:pt>
                <c:pt idx="1">
                  <c:v>90.04</c:v>
                </c:pt>
                <c:pt idx="2">
                  <c:v>90.11</c:v>
                </c:pt>
                <c:pt idx="3">
                  <c:v>90.52</c:v>
                </c:pt>
                <c:pt idx="4">
                  <c:v>90.3</c:v>
                </c:pt>
              </c:numCache>
            </c:numRef>
          </c:val>
          <c:smooth val="0"/>
          <c:extLst>
            <c:ext xmlns:c16="http://schemas.microsoft.com/office/drawing/2014/chart" uri="{C3380CC4-5D6E-409C-BE32-E72D297353CC}">
              <c16:uniqueId val="{00000001-349D-4E7F-BB4B-C5D54970C59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67.569999999999993</c:v>
                </c:pt>
                <c:pt idx="1">
                  <c:v>70.33</c:v>
                </c:pt>
                <c:pt idx="2">
                  <c:v>69.12</c:v>
                </c:pt>
                <c:pt idx="3">
                  <c:v>65.900000000000006</c:v>
                </c:pt>
                <c:pt idx="4">
                  <c:v>66.16</c:v>
                </c:pt>
              </c:numCache>
            </c:numRef>
          </c:val>
          <c:extLst>
            <c:ext xmlns:c16="http://schemas.microsoft.com/office/drawing/2014/chart" uri="{C3380CC4-5D6E-409C-BE32-E72D297353CC}">
              <c16:uniqueId val="{00000000-BD3E-448A-BB9F-29CB7589E3E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D3E-448A-BB9F-29CB7589E3E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717-434E-A40C-71A3AE6C9D9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717-434E-A40C-71A3AE6C9D9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C71-4D4E-B0FC-605E8B043B6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C71-4D4E-B0FC-605E8B043B6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2CF-4B02-8DF1-06CB5526812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2CF-4B02-8DF1-06CB5526812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0E0-4BEB-BA0C-775FA9669C5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0E0-4BEB-BA0C-775FA9669C5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769.45</c:v>
                </c:pt>
                <c:pt idx="1">
                  <c:v>517.58000000000004</c:v>
                </c:pt>
                <c:pt idx="2">
                  <c:v>326.82</c:v>
                </c:pt>
                <c:pt idx="3">
                  <c:v>369.41</c:v>
                </c:pt>
                <c:pt idx="4">
                  <c:v>207.12</c:v>
                </c:pt>
              </c:numCache>
            </c:numRef>
          </c:val>
          <c:extLst>
            <c:ext xmlns:c16="http://schemas.microsoft.com/office/drawing/2014/chart" uri="{C3380CC4-5D6E-409C-BE32-E72D297353CC}">
              <c16:uniqueId val="{00000000-E414-4690-B9BF-C6AB586B166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684.74</c:v>
                </c:pt>
                <c:pt idx="1">
                  <c:v>654.91999999999996</c:v>
                </c:pt>
                <c:pt idx="2">
                  <c:v>654.71</c:v>
                </c:pt>
                <c:pt idx="3">
                  <c:v>783.8</c:v>
                </c:pt>
                <c:pt idx="4">
                  <c:v>778.81</c:v>
                </c:pt>
              </c:numCache>
            </c:numRef>
          </c:val>
          <c:smooth val="0"/>
          <c:extLst>
            <c:ext xmlns:c16="http://schemas.microsoft.com/office/drawing/2014/chart" uri="{C3380CC4-5D6E-409C-BE32-E72D297353CC}">
              <c16:uniqueId val="{00000001-E414-4690-B9BF-C6AB586B166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65.52</c:v>
                </c:pt>
                <c:pt idx="1">
                  <c:v>69.34</c:v>
                </c:pt>
                <c:pt idx="2">
                  <c:v>71.45</c:v>
                </c:pt>
                <c:pt idx="3">
                  <c:v>63</c:v>
                </c:pt>
                <c:pt idx="4">
                  <c:v>67.02</c:v>
                </c:pt>
              </c:numCache>
            </c:numRef>
          </c:val>
          <c:extLst>
            <c:ext xmlns:c16="http://schemas.microsoft.com/office/drawing/2014/chart" uri="{C3380CC4-5D6E-409C-BE32-E72D297353CC}">
              <c16:uniqueId val="{00000000-138C-4B2C-B773-72F607DB25E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65.33</c:v>
                </c:pt>
                <c:pt idx="1">
                  <c:v>65.39</c:v>
                </c:pt>
                <c:pt idx="2">
                  <c:v>65.37</c:v>
                </c:pt>
                <c:pt idx="3">
                  <c:v>68.11</c:v>
                </c:pt>
                <c:pt idx="4">
                  <c:v>67.23</c:v>
                </c:pt>
              </c:numCache>
            </c:numRef>
          </c:val>
          <c:smooth val="0"/>
          <c:extLst>
            <c:ext xmlns:c16="http://schemas.microsoft.com/office/drawing/2014/chart" uri="{C3380CC4-5D6E-409C-BE32-E72D297353CC}">
              <c16:uniqueId val="{00000001-138C-4B2C-B773-72F607DB25E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150</c:v>
                </c:pt>
                <c:pt idx="1">
                  <c:v>150.07</c:v>
                </c:pt>
                <c:pt idx="2">
                  <c:v>150</c:v>
                </c:pt>
                <c:pt idx="3">
                  <c:v>150</c:v>
                </c:pt>
                <c:pt idx="4">
                  <c:v>150</c:v>
                </c:pt>
              </c:numCache>
            </c:numRef>
          </c:val>
          <c:extLst>
            <c:ext xmlns:c16="http://schemas.microsoft.com/office/drawing/2014/chart" uri="{C3380CC4-5D6E-409C-BE32-E72D297353CC}">
              <c16:uniqueId val="{00000000-BF93-482A-9474-9F0E30C6ED3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227.43</c:v>
                </c:pt>
                <c:pt idx="1">
                  <c:v>230.88</c:v>
                </c:pt>
                <c:pt idx="2">
                  <c:v>228.99</c:v>
                </c:pt>
                <c:pt idx="3">
                  <c:v>222.41</c:v>
                </c:pt>
                <c:pt idx="4">
                  <c:v>228.21</c:v>
                </c:pt>
              </c:numCache>
            </c:numRef>
          </c:val>
          <c:smooth val="0"/>
          <c:extLst>
            <c:ext xmlns:c16="http://schemas.microsoft.com/office/drawing/2014/chart" uri="{C3380CC4-5D6E-409C-BE32-E72D297353CC}">
              <c16:uniqueId val="{00000001-BF93-482A-9474-9F0E30C6ED3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上山市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7" t="s">
        <v>1</v>
      </c>
      <c r="C7" s="57"/>
      <c r="D7" s="57"/>
      <c r="E7" s="57"/>
      <c r="F7" s="57"/>
      <c r="G7" s="57"/>
      <c r="H7" s="57"/>
      <c r="I7" s="57" t="s">
        <v>2</v>
      </c>
      <c r="J7" s="57"/>
      <c r="K7" s="57"/>
      <c r="L7" s="57"/>
      <c r="M7" s="57"/>
      <c r="N7" s="57"/>
      <c r="O7" s="57"/>
      <c r="P7" s="57" t="s">
        <v>3</v>
      </c>
      <c r="Q7" s="57"/>
      <c r="R7" s="57"/>
      <c r="S7" s="57"/>
      <c r="T7" s="57"/>
      <c r="U7" s="57"/>
      <c r="V7" s="57"/>
      <c r="W7" s="57" t="s">
        <v>4</v>
      </c>
      <c r="X7" s="57"/>
      <c r="Y7" s="57"/>
      <c r="Z7" s="57"/>
      <c r="AA7" s="57"/>
      <c r="AB7" s="57"/>
      <c r="AC7" s="57"/>
      <c r="AD7" s="57" t="s">
        <v>5</v>
      </c>
      <c r="AE7" s="57"/>
      <c r="AF7" s="57"/>
      <c r="AG7" s="57"/>
      <c r="AH7" s="57"/>
      <c r="AI7" s="57"/>
      <c r="AJ7" s="57"/>
      <c r="AK7" s="3"/>
      <c r="AL7" s="57" t="s">
        <v>6</v>
      </c>
      <c r="AM7" s="57"/>
      <c r="AN7" s="57"/>
      <c r="AO7" s="57"/>
      <c r="AP7" s="57"/>
      <c r="AQ7" s="57"/>
      <c r="AR7" s="57"/>
      <c r="AS7" s="57"/>
      <c r="AT7" s="57" t="s">
        <v>7</v>
      </c>
      <c r="AU7" s="57"/>
      <c r="AV7" s="57"/>
      <c r="AW7" s="57"/>
      <c r="AX7" s="57"/>
      <c r="AY7" s="57"/>
      <c r="AZ7" s="57"/>
      <c r="BA7" s="57"/>
      <c r="BB7" s="57" t="s">
        <v>8</v>
      </c>
      <c r="BC7" s="57"/>
      <c r="BD7" s="57"/>
      <c r="BE7" s="57"/>
      <c r="BF7" s="57"/>
      <c r="BG7" s="57"/>
      <c r="BH7" s="57"/>
      <c r="BI7" s="57"/>
      <c r="BJ7" s="3"/>
      <c r="BK7" s="3"/>
      <c r="BL7" s="75" t="s">
        <v>9</v>
      </c>
      <c r="BM7" s="76"/>
      <c r="BN7" s="76"/>
      <c r="BO7" s="76"/>
      <c r="BP7" s="76"/>
      <c r="BQ7" s="76"/>
      <c r="BR7" s="76"/>
      <c r="BS7" s="76"/>
      <c r="BT7" s="76"/>
      <c r="BU7" s="76"/>
      <c r="BV7" s="76"/>
      <c r="BW7" s="76"/>
      <c r="BX7" s="76"/>
      <c r="BY7" s="77"/>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F1</v>
      </c>
      <c r="X8" s="71"/>
      <c r="Y8" s="71"/>
      <c r="Z8" s="71"/>
      <c r="AA8" s="71"/>
      <c r="AB8" s="71"/>
      <c r="AC8" s="71"/>
      <c r="AD8" s="72" t="str">
        <f>データ!$M$6</f>
        <v>非設置</v>
      </c>
      <c r="AE8" s="72"/>
      <c r="AF8" s="72"/>
      <c r="AG8" s="72"/>
      <c r="AH8" s="72"/>
      <c r="AI8" s="72"/>
      <c r="AJ8" s="72"/>
      <c r="AK8" s="3"/>
      <c r="AL8" s="51">
        <f>データ!S6</f>
        <v>29092</v>
      </c>
      <c r="AM8" s="51"/>
      <c r="AN8" s="51"/>
      <c r="AO8" s="51"/>
      <c r="AP8" s="51"/>
      <c r="AQ8" s="51"/>
      <c r="AR8" s="51"/>
      <c r="AS8" s="51"/>
      <c r="AT8" s="52">
        <f>データ!T6</f>
        <v>240.93</v>
      </c>
      <c r="AU8" s="52"/>
      <c r="AV8" s="52"/>
      <c r="AW8" s="52"/>
      <c r="AX8" s="52"/>
      <c r="AY8" s="52"/>
      <c r="AZ8" s="52"/>
      <c r="BA8" s="52"/>
      <c r="BB8" s="52">
        <f>データ!U6</f>
        <v>120.75</v>
      </c>
      <c r="BC8" s="52"/>
      <c r="BD8" s="52"/>
      <c r="BE8" s="52"/>
      <c r="BF8" s="52"/>
      <c r="BG8" s="52"/>
      <c r="BH8" s="52"/>
      <c r="BI8" s="52"/>
      <c r="BJ8" s="3"/>
      <c r="BK8" s="3"/>
      <c r="BL8" s="67" t="s">
        <v>10</v>
      </c>
      <c r="BM8" s="68"/>
      <c r="BN8" s="69" t="s">
        <v>11</v>
      </c>
      <c r="BO8" s="69"/>
      <c r="BP8" s="69"/>
      <c r="BQ8" s="69"/>
      <c r="BR8" s="69"/>
      <c r="BS8" s="69"/>
      <c r="BT8" s="69"/>
      <c r="BU8" s="69"/>
      <c r="BV8" s="69"/>
      <c r="BW8" s="69"/>
      <c r="BX8" s="69"/>
      <c r="BY8" s="70"/>
    </row>
    <row r="9" spans="1:78" ht="18.75" customHeight="1" x14ac:dyDescent="0.15">
      <c r="A9" s="2"/>
      <c r="B9" s="57" t="s">
        <v>12</v>
      </c>
      <c r="C9" s="57"/>
      <c r="D9" s="57"/>
      <c r="E9" s="57"/>
      <c r="F9" s="57"/>
      <c r="G9" s="57"/>
      <c r="H9" s="57"/>
      <c r="I9" s="57" t="s">
        <v>13</v>
      </c>
      <c r="J9" s="57"/>
      <c r="K9" s="57"/>
      <c r="L9" s="57"/>
      <c r="M9" s="57"/>
      <c r="N9" s="57"/>
      <c r="O9" s="57"/>
      <c r="P9" s="57" t="s">
        <v>14</v>
      </c>
      <c r="Q9" s="57"/>
      <c r="R9" s="57"/>
      <c r="S9" s="57"/>
      <c r="T9" s="57"/>
      <c r="U9" s="57"/>
      <c r="V9" s="57"/>
      <c r="W9" s="57" t="s">
        <v>15</v>
      </c>
      <c r="X9" s="57"/>
      <c r="Y9" s="57"/>
      <c r="Z9" s="57"/>
      <c r="AA9" s="57"/>
      <c r="AB9" s="57"/>
      <c r="AC9" s="57"/>
      <c r="AD9" s="57" t="s">
        <v>16</v>
      </c>
      <c r="AE9" s="57"/>
      <c r="AF9" s="57"/>
      <c r="AG9" s="57"/>
      <c r="AH9" s="57"/>
      <c r="AI9" s="57"/>
      <c r="AJ9" s="57"/>
      <c r="AK9" s="3"/>
      <c r="AL9" s="57" t="s">
        <v>17</v>
      </c>
      <c r="AM9" s="57"/>
      <c r="AN9" s="57"/>
      <c r="AO9" s="57"/>
      <c r="AP9" s="57"/>
      <c r="AQ9" s="57"/>
      <c r="AR9" s="57"/>
      <c r="AS9" s="57"/>
      <c r="AT9" s="57" t="s">
        <v>18</v>
      </c>
      <c r="AU9" s="57"/>
      <c r="AV9" s="57"/>
      <c r="AW9" s="57"/>
      <c r="AX9" s="57"/>
      <c r="AY9" s="57"/>
      <c r="AZ9" s="57"/>
      <c r="BA9" s="57"/>
      <c r="BB9" s="57" t="s">
        <v>19</v>
      </c>
      <c r="BC9" s="57"/>
      <c r="BD9" s="57"/>
      <c r="BE9" s="57"/>
      <c r="BF9" s="57"/>
      <c r="BG9" s="57"/>
      <c r="BH9" s="57"/>
      <c r="BI9" s="57"/>
      <c r="BJ9" s="3"/>
      <c r="BK9" s="3"/>
      <c r="BL9" s="58" t="s">
        <v>20</v>
      </c>
      <c r="BM9" s="59"/>
      <c r="BN9" s="60" t="s">
        <v>21</v>
      </c>
      <c r="BO9" s="60"/>
      <c r="BP9" s="60"/>
      <c r="BQ9" s="60"/>
      <c r="BR9" s="60"/>
      <c r="BS9" s="60"/>
      <c r="BT9" s="60"/>
      <c r="BU9" s="60"/>
      <c r="BV9" s="60"/>
      <c r="BW9" s="60"/>
      <c r="BX9" s="60"/>
      <c r="BY9" s="61"/>
    </row>
    <row r="10" spans="1:78" ht="18.75" customHeight="1" x14ac:dyDescent="0.15">
      <c r="A10" s="2"/>
      <c r="B10" s="52" t="str">
        <f>データ!N6</f>
        <v>-</v>
      </c>
      <c r="C10" s="52"/>
      <c r="D10" s="52"/>
      <c r="E10" s="52"/>
      <c r="F10" s="52"/>
      <c r="G10" s="52"/>
      <c r="H10" s="52"/>
      <c r="I10" s="52" t="str">
        <f>データ!O6</f>
        <v>該当数値なし</v>
      </c>
      <c r="J10" s="52"/>
      <c r="K10" s="52"/>
      <c r="L10" s="52"/>
      <c r="M10" s="52"/>
      <c r="N10" s="52"/>
      <c r="O10" s="52"/>
      <c r="P10" s="52">
        <f>データ!P6</f>
        <v>9.6</v>
      </c>
      <c r="Q10" s="52"/>
      <c r="R10" s="52"/>
      <c r="S10" s="52"/>
      <c r="T10" s="52"/>
      <c r="U10" s="52"/>
      <c r="V10" s="52"/>
      <c r="W10" s="52">
        <f>データ!Q6</f>
        <v>100</v>
      </c>
      <c r="X10" s="52"/>
      <c r="Y10" s="52"/>
      <c r="Z10" s="52"/>
      <c r="AA10" s="52"/>
      <c r="AB10" s="52"/>
      <c r="AC10" s="52"/>
      <c r="AD10" s="51">
        <f>データ!R6</f>
        <v>2550</v>
      </c>
      <c r="AE10" s="51"/>
      <c r="AF10" s="51"/>
      <c r="AG10" s="51"/>
      <c r="AH10" s="51"/>
      <c r="AI10" s="51"/>
      <c r="AJ10" s="51"/>
      <c r="AK10" s="2"/>
      <c r="AL10" s="51">
        <f>データ!V6</f>
        <v>2773</v>
      </c>
      <c r="AM10" s="51"/>
      <c r="AN10" s="51"/>
      <c r="AO10" s="51"/>
      <c r="AP10" s="51"/>
      <c r="AQ10" s="51"/>
      <c r="AR10" s="51"/>
      <c r="AS10" s="51"/>
      <c r="AT10" s="52">
        <f>データ!W6</f>
        <v>2.36</v>
      </c>
      <c r="AU10" s="52"/>
      <c r="AV10" s="52"/>
      <c r="AW10" s="52"/>
      <c r="AX10" s="52"/>
      <c r="AY10" s="52"/>
      <c r="AZ10" s="52"/>
      <c r="BA10" s="52"/>
      <c r="BB10" s="52">
        <f>データ!X6</f>
        <v>1175</v>
      </c>
      <c r="BC10" s="52"/>
      <c r="BD10" s="52"/>
      <c r="BE10" s="52"/>
      <c r="BF10" s="52"/>
      <c r="BG10" s="52"/>
      <c r="BH10" s="52"/>
      <c r="BI10" s="52"/>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24</v>
      </c>
      <c r="BM11" s="62"/>
      <c r="BN11" s="62"/>
      <c r="BO11" s="62"/>
      <c r="BP11" s="62"/>
      <c r="BQ11" s="62"/>
      <c r="BR11" s="62"/>
      <c r="BS11" s="62"/>
      <c r="BT11" s="62"/>
      <c r="BU11" s="62"/>
      <c r="BV11" s="62"/>
      <c r="BW11" s="62"/>
      <c r="BX11" s="62"/>
      <c r="BY11" s="62"/>
      <c r="BZ11" s="6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x14ac:dyDescent="0.15">
      <c r="A14" s="2"/>
      <c r="B14" s="64" t="s">
        <v>25</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119</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118</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4" t="s">
        <v>117</v>
      </c>
      <c r="BM66" s="45"/>
      <c r="BN66" s="45"/>
      <c r="BO66" s="45"/>
      <c r="BP66" s="45"/>
      <c r="BQ66" s="45"/>
      <c r="BR66" s="45"/>
      <c r="BS66" s="45"/>
      <c r="BT66" s="45"/>
      <c r="BU66" s="45"/>
      <c r="BV66" s="45"/>
      <c r="BW66" s="45"/>
      <c r="BX66" s="45"/>
      <c r="BY66" s="45"/>
      <c r="BZ66" s="4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4"/>
      <c r="BM67" s="45"/>
      <c r="BN67" s="45"/>
      <c r="BO67" s="45"/>
      <c r="BP67" s="45"/>
      <c r="BQ67" s="45"/>
      <c r="BR67" s="45"/>
      <c r="BS67" s="45"/>
      <c r="BT67" s="45"/>
      <c r="BU67" s="45"/>
      <c r="BV67" s="45"/>
      <c r="BW67" s="45"/>
      <c r="BX67" s="45"/>
      <c r="BY67" s="45"/>
      <c r="BZ67" s="4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4"/>
      <c r="BM68" s="45"/>
      <c r="BN68" s="45"/>
      <c r="BO68" s="45"/>
      <c r="BP68" s="45"/>
      <c r="BQ68" s="45"/>
      <c r="BR68" s="45"/>
      <c r="BS68" s="45"/>
      <c r="BT68" s="45"/>
      <c r="BU68" s="45"/>
      <c r="BV68" s="45"/>
      <c r="BW68" s="45"/>
      <c r="BX68" s="45"/>
      <c r="BY68" s="45"/>
      <c r="BZ68" s="4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4"/>
      <c r="BM69" s="45"/>
      <c r="BN69" s="45"/>
      <c r="BO69" s="45"/>
      <c r="BP69" s="45"/>
      <c r="BQ69" s="45"/>
      <c r="BR69" s="45"/>
      <c r="BS69" s="45"/>
      <c r="BT69" s="45"/>
      <c r="BU69" s="45"/>
      <c r="BV69" s="45"/>
      <c r="BW69" s="45"/>
      <c r="BX69" s="45"/>
      <c r="BY69" s="45"/>
      <c r="BZ69" s="4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4"/>
      <c r="BM70" s="45"/>
      <c r="BN70" s="45"/>
      <c r="BO70" s="45"/>
      <c r="BP70" s="45"/>
      <c r="BQ70" s="45"/>
      <c r="BR70" s="45"/>
      <c r="BS70" s="45"/>
      <c r="BT70" s="45"/>
      <c r="BU70" s="45"/>
      <c r="BV70" s="45"/>
      <c r="BW70" s="45"/>
      <c r="BX70" s="45"/>
      <c r="BY70" s="45"/>
      <c r="BZ70" s="4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4"/>
      <c r="BM71" s="45"/>
      <c r="BN71" s="45"/>
      <c r="BO71" s="45"/>
      <c r="BP71" s="45"/>
      <c r="BQ71" s="45"/>
      <c r="BR71" s="45"/>
      <c r="BS71" s="45"/>
      <c r="BT71" s="45"/>
      <c r="BU71" s="45"/>
      <c r="BV71" s="45"/>
      <c r="BW71" s="45"/>
      <c r="BX71" s="45"/>
      <c r="BY71" s="45"/>
      <c r="BZ71" s="4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4"/>
      <c r="BM72" s="45"/>
      <c r="BN72" s="45"/>
      <c r="BO72" s="45"/>
      <c r="BP72" s="45"/>
      <c r="BQ72" s="45"/>
      <c r="BR72" s="45"/>
      <c r="BS72" s="45"/>
      <c r="BT72" s="45"/>
      <c r="BU72" s="45"/>
      <c r="BV72" s="45"/>
      <c r="BW72" s="45"/>
      <c r="BX72" s="45"/>
      <c r="BY72" s="45"/>
      <c r="BZ72" s="4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4"/>
      <c r="BM73" s="45"/>
      <c r="BN73" s="45"/>
      <c r="BO73" s="45"/>
      <c r="BP73" s="45"/>
      <c r="BQ73" s="45"/>
      <c r="BR73" s="45"/>
      <c r="BS73" s="45"/>
      <c r="BT73" s="45"/>
      <c r="BU73" s="45"/>
      <c r="BV73" s="45"/>
      <c r="BW73" s="45"/>
      <c r="BX73" s="45"/>
      <c r="BY73" s="45"/>
      <c r="BZ73" s="4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4"/>
      <c r="BM74" s="45"/>
      <c r="BN74" s="45"/>
      <c r="BO74" s="45"/>
      <c r="BP74" s="45"/>
      <c r="BQ74" s="45"/>
      <c r="BR74" s="45"/>
      <c r="BS74" s="45"/>
      <c r="BT74" s="45"/>
      <c r="BU74" s="45"/>
      <c r="BV74" s="45"/>
      <c r="BW74" s="45"/>
      <c r="BX74" s="45"/>
      <c r="BY74" s="45"/>
      <c r="BZ74" s="4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4"/>
      <c r="BM75" s="45"/>
      <c r="BN75" s="45"/>
      <c r="BO75" s="45"/>
      <c r="BP75" s="45"/>
      <c r="BQ75" s="45"/>
      <c r="BR75" s="45"/>
      <c r="BS75" s="45"/>
      <c r="BT75" s="45"/>
      <c r="BU75" s="45"/>
      <c r="BV75" s="45"/>
      <c r="BW75" s="45"/>
      <c r="BX75" s="45"/>
      <c r="BY75" s="45"/>
      <c r="BZ75" s="4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4"/>
      <c r="BM76" s="45"/>
      <c r="BN76" s="45"/>
      <c r="BO76" s="45"/>
      <c r="BP76" s="45"/>
      <c r="BQ76" s="45"/>
      <c r="BR76" s="45"/>
      <c r="BS76" s="45"/>
      <c r="BT76" s="45"/>
      <c r="BU76" s="45"/>
      <c r="BV76" s="45"/>
      <c r="BW76" s="45"/>
      <c r="BX76" s="45"/>
      <c r="BY76" s="45"/>
      <c r="BZ76" s="4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4"/>
      <c r="BM77" s="45"/>
      <c r="BN77" s="45"/>
      <c r="BO77" s="45"/>
      <c r="BP77" s="45"/>
      <c r="BQ77" s="45"/>
      <c r="BR77" s="45"/>
      <c r="BS77" s="45"/>
      <c r="BT77" s="45"/>
      <c r="BU77" s="45"/>
      <c r="BV77" s="45"/>
      <c r="BW77" s="45"/>
      <c r="BX77" s="45"/>
      <c r="BY77" s="45"/>
      <c r="BZ77" s="4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4"/>
      <c r="BM78" s="45"/>
      <c r="BN78" s="45"/>
      <c r="BO78" s="45"/>
      <c r="BP78" s="45"/>
      <c r="BQ78" s="45"/>
      <c r="BR78" s="45"/>
      <c r="BS78" s="45"/>
      <c r="BT78" s="45"/>
      <c r="BU78" s="45"/>
      <c r="BV78" s="45"/>
      <c r="BW78" s="45"/>
      <c r="BX78" s="45"/>
      <c r="BY78" s="45"/>
      <c r="BZ78" s="4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4"/>
      <c r="BM79" s="45"/>
      <c r="BN79" s="45"/>
      <c r="BO79" s="45"/>
      <c r="BP79" s="45"/>
      <c r="BQ79" s="45"/>
      <c r="BR79" s="45"/>
      <c r="BS79" s="45"/>
      <c r="BT79" s="45"/>
      <c r="BU79" s="45"/>
      <c r="BV79" s="45"/>
      <c r="BW79" s="45"/>
      <c r="BX79" s="45"/>
      <c r="BY79" s="45"/>
      <c r="BZ79" s="4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4"/>
      <c r="BM80" s="45"/>
      <c r="BN80" s="45"/>
      <c r="BO80" s="45"/>
      <c r="BP80" s="45"/>
      <c r="BQ80" s="45"/>
      <c r="BR80" s="45"/>
      <c r="BS80" s="45"/>
      <c r="BT80" s="45"/>
      <c r="BU80" s="45"/>
      <c r="BV80" s="45"/>
      <c r="BW80" s="45"/>
      <c r="BX80" s="45"/>
      <c r="BY80" s="45"/>
      <c r="BZ80" s="4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4"/>
      <c r="BM81" s="45"/>
      <c r="BN81" s="45"/>
      <c r="BO81" s="45"/>
      <c r="BP81" s="45"/>
      <c r="BQ81" s="45"/>
      <c r="BR81" s="45"/>
      <c r="BS81" s="45"/>
      <c r="BT81" s="45"/>
      <c r="BU81" s="45"/>
      <c r="BV81" s="45"/>
      <c r="BW81" s="45"/>
      <c r="BX81" s="45"/>
      <c r="BY81" s="45"/>
      <c r="BZ81" s="4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7"/>
      <c r="BM82" s="48"/>
      <c r="BN82" s="48"/>
      <c r="BO82" s="48"/>
      <c r="BP82" s="48"/>
      <c r="BQ82" s="48"/>
      <c r="BR82" s="48"/>
      <c r="BS82" s="48"/>
      <c r="BT82" s="48"/>
      <c r="BU82" s="48"/>
      <c r="BV82" s="48"/>
      <c r="BW82" s="48"/>
      <c r="BX82" s="48"/>
      <c r="BY82" s="48"/>
      <c r="BZ82" s="49"/>
    </row>
    <row r="83" spans="1:78" x14ac:dyDescent="0.15">
      <c r="C83" s="50" t="s">
        <v>30</v>
      </c>
      <c r="D83" s="50"/>
      <c r="E83" s="50"/>
      <c r="F83" s="50"/>
      <c r="G83" s="50"/>
      <c r="H83" s="50"/>
      <c r="I83" s="50"/>
      <c r="J83" s="50"/>
      <c r="K83" s="50"/>
      <c r="L83" s="50"/>
      <c r="M83" s="50"/>
      <c r="N83" s="50"/>
      <c r="O83" s="50"/>
      <c r="P83" s="50"/>
      <c r="Q83" s="50"/>
      <c r="R83" s="50"/>
      <c r="S83" s="50"/>
      <c r="T83" s="50"/>
      <c r="U83" s="50"/>
      <c r="V83" s="50"/>
      <c r="W83" s="50"/>
      <c r="X83" s="50"/>
      <c r="Y83" s="50"/>
      <c r="Z83" s="50"/>
      <c r="AA83" s="50"/>
      <c r="AB83" s="50"/>
      <c r="AC83" s="50"/>
      <c r="AD83" s="50"/>
      <c r="AE83" s="50"/>
      <c r="AF83" s="50"/>
      <c r="AG83" s="50"/>
      <c r="AH83" s="50"/>
      <c r="AI83" s="50"/>
      <c r="AJ83" s="50"/>
      <c r="AK83" s="50"/>
      <c r="AL83" s="50"/>
      <c r="AM83" s="50"/>
      <c r="AN83" s="50"/>
      <c r="AO83" s="50"/>
      <c r="AP83" s="50"/>
      <c r="AQ83" s="50"/>
      <c r="AR83" s="50"/>
      <c r="AS83" s="50"/>
      <c r="AT83" s="50"/>
      <c r="AU83" s="50"/>
      <c r="AV83" s="50"/>
      <c r="AW83" s="50"/>
      <c r="AX83" s="50"/>
      <c r="AY83" s="50"/>
      <c r="AZ83" s="50"/>
      <c r="BA83" s="50"/>
      <c r="BB83" s="50"/>
      <c r="BC83" s="50"/>
      <c r="BD83" s="50"/>
      <c r="BE83" s="50"/>
      <c r="BF83" s="50"/>
      <c r="BG83" s="50"/>
      <c r="BH83" s="50"/>
      <c r="BI83" s="50"/>
      <c r="BJ83" s="5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43</v>
      </c>
      <c r="N86" s="12" t="s">
        <v>43</v>
      </c>
      <c r="O86" s="12" t="str">
        <f>データ!EO6</f>
        <v>【0.03】</v>
      </c>
    </row>
  </sheetData>
  <sheetProtection algorithmName="SHA-512" hashValue="7nd2nqyNRch4vKCvRTNxugyXEtuiPEC7WVWMlOpfU1TMpoMAsdrZB6itaSTEAgmas507iUF/r8+r1i/YdULjLw==" saltValue="BVsG8kkE3qFam8v2RPPor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9" t="s">
        <v>53</v>
      </c>
      <c r="I3" s="80"/>
      <c r="J3" s="80"/>
      <c r="K3" s="80"/>
      <c r="L3" s="80"/>
      <c r="M3" s="80"/>
      <c r="N3" s="80"/>
      <c r="O3" s="80"/>
      <c r="P3" s="80"/>
      <c r="Q3" s="80"/>
      <c r="R3" s="80"/>
      <c r="S3" s="80"/>
      <c r="T3" s="80"/>
      <c r="U3" s="80"/>
      <c r="V3" s="80"/>
      <c r="W3" s="80"/>
      <c r="X3" s="81"/>
      <c r="Y3" s="85" t="s">
        <v>54</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55</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5" x14ac:dyDescent="0.15">
      <c r="A4" s="14" t="s">
        <v>56</v>
      </c>
      <c r="B4" s="16"/>
      <c r="C4" s="16"/>
      <c r="D4" s="16"/>
      <c r="E4" s="16"/>
      <c r="F4" s="16"/>
      <c r="G4" s="16"/>
      <c r="H4" s="82"/>
      <c r="I4" s="83"/>
      <c r="J4" s="83"/>
      <c r="K4" s="83"/>
      <c r="L4" s="83"/>
      <c r="M4" s="83"/>
      <c r="N4" s="83"/>
      <c r="O4" s="83"/>
      <c r="P4" s="83"/>
      <c r="Q4" s="83"/>
      <c r="R4" s="83"/>
      <c r="S4" s="83"/>
      <c r="T4" s="83"/>
      <c r="U4" s="83"/>
      <c r="V4" s="83"/>
      <c r="W4" s="83"/>
      <c r="X4" s="84"/>
      <c r="Y4" s="78" t="s">
        <v>57</v>
      </c>
      <c r="Z4" s="78"/>
      <c r="AA4" s="78"/>
      <c r="AB4" s="78"/>
      <c r="AC4" s="78"/>
      <c r="AD4" s="78"/>
      <c r="AE4" s="78"/>
      <c r="AF4" s="78"/>
      <c r="AG4" s="78"/>
      <c r="AH4" s="78"/>
      <c r="AI4" s="78"/>
      <c r="AJ4" s="78" t="s">
        <v>58</v>
      </c>
      <c r="AK4" s="78"/>
      <c r="AL4" s="78"/>
      <c r="AM4" s="78"/>
      <c r="AN4" s="78"/>
      <c r="AO4" s="78"/>
      <c r="AP4" s="78"/>
      <c r="AQ4" s="78"/>
      <c r="AR4" s="78"/>
      <c r="AS4" s="78"/>
      <c r="AT4" s="78"/>
      <c r="AU4" s="78" t="s">
        <v>59</v>
      </c>
      <c r="AV4" s="78"/>
      <c r="AW4" s="78"/>
      <c r="AX4" s="78"/>
      <c r="AY4" s="78"/>
      <c r="AZ4" s="78"/>
      <c r="BA4" s="78"/>
      <c r="BB4" s="78"/>
      <c r="BC4" s="78"/>
      <c r="BD4" s="78"/>
      <c r="BE4" s="78"/>
      <c r="BF4" s="78" t="s">
        <v>60</v>
      </c>
      <c r="BG4" s="78"/>
      <c r="BH4" s="78"/>
      <c r="BI4" s="78"/>
      <c r="BJ4" s="78"/>
      <c r="BK4" s="78"/>
      <c r="BL4" s="78"/>
      <c r="BM4" s="78"/>
      <c r="BN4" s="78"/>
      <c r="BO4" s="78"/>
      <c r="BP4" s="78"/>
      <c r="BQ4" s="78" t="s">
        <v>61</v>
      </c>
      <c r="BR4" s="78"/>
      <c r="BS4" s="78"/>
      <c r="BT4" s="78"/>
      <c r="BU4" s="78"/>
      <c r="BV4" s="78"/>
      <c r="BW4" s="78"/>
      <c r="BX4" s="78"/>
      <c r="BY4" s="78"/>
      <c r="BZ4" s="78"/>
      <c r="CA4" s="78"/>
      <c r="CB4" s="78" t="s">
        <v>62</v>
      </c>
      <c r="CC4" s="78"/>
      <c r="CD4" s="78"/>
      <c r="CE4" s="78"/>
      <c r="CF4" s="78"/>
      <c r="CG4" s="78"/>
      <c r="CH4" s="78"/>
      <c r="CI4" s="78"/>
      <c r="CJ4" s="78"/>
      <c r="CK4" s="78"/>
      <c r="CL4" s="78"/>
      <c r="CM4" s="78" t="s">
        <v>63</v>
      </c>
      <c r="CN4" s="78"/>
      <c r="CO4" s="78"/>
      <c r="CP4" s="78"/>
      <c r="CQ4" s="78"/>
      <c r="CR4" s="78"/>
      <c r="CS4" s="78"/>
      <c r="CT4" s="78"/>
      <c r="CU4" s="78"/>
      <c r="CV4" s="78"/>
      <c r="CW4" s="78"/>
      <c r="CX4" s="78" t="s">
        <v>64</v>
      </c>
      <c r="CY4" s="78"/>
      <c r="CZ4" s="78"/>
      <c r="DA4" s="78"/>
      <c r="DB4" s="78"/>
      <c r="DC4" s="78"/>
      <c r="DD4" s="78"/>
      <c r="DE4" s="78"/>
      <c r="DF4" s="78"/>
      <c r="DG4" s="78"/>
      <c r="DH4" s="78"/>
      <c r="DI4" s="78" t="s">
        <v>65</v>
      </c>
      <c r="DJ4" s="78"/>
      <c r="DK4" s="78"/>
      <c r="DL4" s="78"/>
      <c r="DM4" s="78"/>
      <c r="DN4" s="78"/>
      <c r="DO4" s="78"/>
      <c r="DP4" s="78"/>
      <c r="DQ4" s="78"/>
      <c r="DR4" s="78"/>
      <c r="DS4" s="78"/>
      <c r="DT4" s="78" t="s">
        <v>66</v>
      </c>
      <c r="DU4" s="78"/>
      <c r="DV4" s="78"/>
      <c r="DW4" s="78"/>
      <c r="DX4" s="78"/>
      <c r="DY4" s="78"/>
      <c r="DZ4" s="78"/>
      <c r="EA4" s="78"/>
      <c r="EB4" s="78"/>
      <c r="EC4" s="78"/>
      <c r="ED4" s="78"/>
      <c r="EE4" s="78" t="s">
        <v>67</v>
      </c>
      <c r="EF4" s="78"/>
      <c r="EG4" s="78"/>
      <c r="EH4" s="78"/>
      <c r="EI4" s="78"/>
      <c r="EJ4" s="78"/>
      <c r="EK4" s="78"/>
      <c r="EL4" s="78"/>
      <c r="EM4" s="78"/>
      <c r="EN4" s="78"/>
      <c r="EO4" s="78"/>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2021</v>
      </c>
      <c r="C6" s="19">
        <f t="shared" ref="C6:X6" si="3">C7</f>
        <v>62073</v>
      </c>
      <c r="D6" s="19">
        <f t="shared" si="3"/>
        <v>47</v>
      </c>
      <c r="E6" s="19">
        <f t="shared" si="3"/>
        <v>17</v>
      </c>
      <c r="F6" s="19">
        <f t="shared" si="3"/>
        <v>5</v>
      </c>
      <c r="G6" s="19">
        <f t="shared" si="3"/>
        <v>0</v>
      </c>
      <c r="H6" s="19" t="str">
        <f t="shared" si="3"/>
        <v>山形県　上山市</v>
      </c>
      <c r="I6" s="19" t="str">
        <f t="shared" si="3"/>
        <v>法非適用</v>
      </c>
      <c r="J6" s="19" t="str">
        <f t="shared" si="3"/>
        <v>下水道事業</v>
      </c>
      <c r="K6" s="19" t="str">
        <f t="shared" si="3"/>
        <v>農業集落排水</v>
      </c>
      <c r="L6" s="19" t="str">
        <f t="shared" si="3"/>
        <v>F1</v>
      </c>
      <c r="M6" s="19" t="str">
        <f t="shared" si="3"/>
        <v>非設置</v>
      </c>
      <c r="N6" s="20" t="str">
        <f t="shared" si="3"/>
        <v>-</v>
      </c>
      <c r="O6" s="20" t="str">
        <f t="shared" si="3"/>
        <v>該当数値なし</v>
      </c>
      <c r="P6" s="20">
        <f t="shared" si="3"/>
        <v>9.6</v>
      </c>
      <c r="Q6" s="20">
        <f t="shared" si="3"/>
        <v>100</v>
      </c>
      <c r="R6" s="20">
        <f t="shared" si="3"/>
        <v>2550</v>
      </c>
      <c r="S6" s="20">
        <f t="shared" si="3"/>
        <v>29092</v>
      </c>
      <c r="T6" s="20">
        <f t="shared" si="3"/>
        <v>240.93</v>
      </c>
      <c r="U6" s="20">
        <f t="shared" si="3"/>
        <v>120.75</v>
      </c>
      <c r="V6" s="20">
        <f t="shared" si="3"/>
        <v>2773</v>
      </c>
      <c r="W6" s="20">
        <f t="shared" si="3"/>
        <v>2.36</v>
      </c>
      <c r="X6" s="20">
        <f t="shared" si="3"/>
        <v>1175</v>
      </c>
      <c r="Y6" s="21">
        <f>IF(Y7="",NA(),Y7)</f>
        <v>67.569999999999993</v>
      </c>
      <c r="Z6" s="21">
        <f t="shared" ref="Z6:AH6" si="4">IF(Z7="",NA(),Z7)</f>
        <v>70.33</v>
      </c>
      <c r="AA6" s="21">
        <f t="shared" si="4"/>
        <v>69.12</v>
      </c>
      <c r="AB6" s="21">
        <f t="shared" si="4"/>
        <v>65.900000000000006</v>
      </c>
      <c r="AC6" s="21">
        <f t="shared" si="4"/>
        <v>66.16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769.45</v>
      </c>
      <c r="BG6" s="21">
        <f t="shared" ref="BG6:BO6" si="7">IF(BG7="",NA(),BG7)</f>
        <v>517.58000000000004</v>
      </c>
      <c r="BH6" s="21">
        <f t="shared" si="7"/>
        <v>326.82</v>
      </c>
      <c r="BI6" s="21">
        <f t="shared" si="7"/>
        <v>369.41</v>
      </c>
      <c r="BJ6" s="21">
        <f t="shared" si="7"/>
        <v>207.12</v>
      </c>
      <c r="BK6" s="21">
        <f t="shared" si="7"/>
        <v>684.74</v>
      </c>
      <c r="BL6" s="21">
        <f t="shared" si="7"/>
        <v>654.91999999999996</v>
      </c>
      <c r="BM6" s="21">
        <f t="shared" si="7"/>
        <v>654.71</v>
      </c>
      <c r="BN6" s="21">
        <f t="shared" si="7"/>
        <v>783.8</v>
      </c>
      <c r="BO6" s="21">
        <f t="shared" si="7"/>
        <v>778.81</v>
      </c>
      <c r="BP6" s="20" t="str">
        <f>IF(BP7="","",IF(BP7="-","【-】","【"&amp;SUBSTITUTE(TEXT(BP7,"#,##0.00"),"-","△")&amp;"】"))</f>
        <v>【786.37】</v>
      </c>
      <c r="BQ6" s="21">
        <f>IF(BQ7="",NA(),BQ7)</f>
        <v>65.52</v>
      </c>
      <c r="BR6" s="21">
        <f t="shared" ref="BR6:BZ6" si="8">IF(BR7="",NA(),BR7)</f>
        <v>69.34</v>
      </c>
      <c r="BS6" s="21">
        <f t="shared" si="8"/>
        <v>71.45</v>
      </c>
      <c r="BT6" s="21">
        <f t="shared" si="8"/>
        <v>63</v>
      </c>
      <c r="BU6" s="21">
        <f t="shared" si="8"/>
        <v>67.02</v>
      </c>
      <c r="BV6" s="21">
        <f t="shared" si="8"/>
        <v>65.33</v>
      </c>
      <c r="BW6" s="21">
        <f t="shared" si="8"/>
        <v>65.39</v>
      </c>
      <c r="BX6" s="21">
        <f t="shared" si="8"/>
        <v>65.37</v>
      </c>
      <c r="BY6" s="21">
        <f t="shared" si="8"/>
        <v>68.11</v>
      </c>
      <c r="BZ6" s="21">
        <f t="shared" si="8"/>
        <v>67.23</v>
      </c>
      <c r="CA6" s="20" t="str">
        <f>IF(CA7="","",IF(CA7="-","【-】","【"&amp;SUBSTITUTE(TEXT(CA7,"#,##0.00"),"-","△")&amp;"】"))</f>
        <v>【60.65】</v>
      </c>
      <c r="CB6" s="21">
        <f>IF(CB7="",NA(),CB7)</f>
        <v>150</v>
      </c>
      <c r="CC6" s="21">
        <f t="shared" ref="CC6:CK6" si="9">IF(CC7="",NA(),CC7)</f>
        <v>150.07</v>
      </c>
      <c r="CD6" s="21">
        <f t="shared" si="9"/>
        <v>150</v>
      </c>
      <c r="CE6" s="21">
        <f t="shared" si="9"/>
        <v>150</v>
      </c>
      <c r="CF6" s="21">
        <f t="shared" si="9"/>
        <v>150</v>
      </c>
      <c r="CG6" s="21">
        <f t="shared" si="9"/>
        <v>227.43</v>
      </c>
      <c r="CH6" s="21">
        <f t="shared" si="9"/>
        <v>230.88</v>
      </c>
      <c r="CI6" s="21">
        <f t="shared" si="9"/>
        <v>228.99</v>
      </c>
      <c r="CJ6" s="21">
        <f t="shared" si="9"/>
        <v>222.41</v>
      </c>
      <c r="CK6" s="21">
        <f t="shared" si="9"/>
        <v>228.21</v>
      </c>
      <c r="CL6" s="20" t="str">
        <f>IF(CL7="","",IF(CL7="-","【-】","【"&amp;SUBSTITUTE(TEXT(CL7,"#,##0.00"),"-","△")&amp;"】"))</f>
        <v>【256.97】</v>
      </c>
      <c r="CM6" s="21">
        <f>IF(CM7="",NA(),CM7)</f>
        <v>58.08</v>
      </c>
      <c r="CN6" s="21">
        <f t="shared" ref="CN6:CV6" si="10">IF(CN7="",NA(),CN7)</f>
        <v>53.16</v>
      </c>
      <c r="CO6" s="21">
        <f t="shared" si="10"/>
        <v>50.63</v>
      </c>
      <c r="CP6" s="21">
        <f t="shared" si="10"/>
        <v>56.81</v>
      </c>
      <c r="CQ6" s="21">
        <f t="shared" si="10"/>
        <v>52.25</v>
      </c>
      <c r="CR6" s="21">
        <f t="shared" si="10"/>
        <v>56.01</v>
      </c>
      <c r="CS6" s="21">
        <f t="shared" si="10"/>
        <v>56.72</v>
      </c>
      <c r="CT6" s="21">
        <f t="shared" si="10"/>
        <v>54.06</v>
      </c>
      <c r="CU6" s="21">
        <f t="shared" si="10"/>
        <v>55.26</v>
      </c>
      <c r="CV6" s="21">
        <f t="shared" si="10"/>
        <v>54.54</v>
      </c>
      <c r="CW6" s="20" t="str">
        <f>IF(CW7="","",IF(CW7="-","【-】","【"&amp;SUBSTITUTE(TEXT(CW7,"#,##0.00"),"-","△")&amp;"】"))</f>
        <v>【61.14】</v>
      </c>
      <c r="CX6" s="21">
        <f>IF(CX7="",NA(),CX7)</f>
        <v>96.4</v>
      </c>
      <c r="CY6" s="21">
        <f t="shared" ref="CY6:DG6" si="11">IF(CY7="",NA(),CY7)</f>
        <v>96.55</v>
      </c>
      <c r="CZ6" s="21">
        <f t="shared" si="11"/>
        <v>97.05</v>
      </c>
      <c r="DA6" s="21">
        <f t="shared" si="11"/>
        <v>97.44</v>
      </c>
      <c r="DB6" s="21">
        <f t="shared" si="11"/>
        <v>97.48</v>
      </c>
      <c r="DC6" s="21">
        <f t="shared" si="11"/>
        <v>89.77</v>
      </c>
      <c r="DD6" s="21">
        <f t="shared" si="11"/>
        <v>90.04</v>
      </c>
      <c r="DE6" s="21">
        <f t="shared" si="11"/>
        <v>90.11</v>
      </c>
      <c r="DF6" s="21">
        <f t="shared" si="11"/>
        <v>90.52</v>
      </c>
      <c r="DG6" s="21">
        <f t="shared" si="11"/>
        <v>90.3</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0.44</v>
      </c>
      <c r="EK6" s="21">
        <f t="shared" si="14"/>
        <v>0.04</v>
      </c>
      <c r="EL6" s="21">
        <f t="shared" si="14"/>
        <v>0.02</v>
      </c>
      <c r="EM6" s="21">
        <f t="shared" si="14"/>
        <v>0.02</v>
      </c>
      <c r="EN6" s="21">
        <f t="shared" si="14"/>
        <v>0.01</v>
      </c>
      <c r="EO6" s="20" t="str">
        <f>IF(EO7="","",IF(EO7="-","【-】","【"&amp;SUBSTITUTE(TEXT(EO7,"#,##0.00"),"-","△")&amp;"】"))</f>
        <v>【0.03】</v>
      </c>
    </row>
    <row r="7" spans="1:145" s="22" customFormat="1" x14ac:dyDescent="0.15">
      <c r="A7" s="14"/>
      <c r="B7" s="23">
        <v>2021</v>
      </c>
      <c r="C7" s="23">
        <v>62073</v>
      </c>
      <c r="D7" s="23">
        <v>47</v>
      </c>
      <c r="E7" s="23">
        <v>17</v>
      </c>
      <c r="F7" s="23">
        <v>5</v>
      </c>
      <c r="G7" s="23">
        <v>0</v>
      </c>
      <c r="H7" s="23" t="s">
        <v>97</v>
      </c>
      <c r="I7" s="23" t="s">
        <v>98</v>
      </c>
      <c r="J7" s="23" t="s">
        <v>99</v>
      </c>
      <c r="K7" s="23" t="s">
        <v>100</v>
      </c>
      <c r="L7" s="23" t="s">
        <v>101</v>
      </c>
      <c r="M7" s="23" t="s">
        <v>102</v>
      </c>
      <c r="N7" s="24" t="s">
        <v>103</v>
      </c>
      <c r="O7" s="24" t="s">
        <v>104</v>
      </c>
      <c r="P7" s="24">
        <v>9.6</v>
      </c>
      <c r="Q7" s="24">
        <v>100</v>
      </c>
      <c r="R7" s="24">
        <v>2550</v>
      </c>
      <c r="S7" s="24">
        <v>29092</v>
      </c>
      <c r="T7" s="24">
        <v>240.93</v>
      </c>
      <c r="U7" s="24">
        <v>120.75</v>
      </c>
      <c r="V7" s="24">
        <v>2773</v>
      </c>
      <c r="W7" s="24">
        <v>2.36</v>
      </c>
      <c r="X7" s="24">
        <v>1175</v>
      </c>
      <c r="Y7" s="24">
        <v>67.569999999999993</v>
      </c>
      <c r="Z7" s="24">
        <v>70.33</v>
      </c>
      <c r="AA7" s="24">
        <v>69.12</v>
      </c>
      <c r="AB7" s="24">
        <v>65.900000000000006</v>
      </c>
      <c r="AC7" s="24">
        <v>66.16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769.45</v>
      </c>
      <c r="BG7" s="24">
        <v>517.58000000000004</v>
      </c>
      <c r="BH7" s="24">
        <v>326.82</v>
      </c>
      <c r="BI7" s="24">
        <v>369.41</v>
      </c>
      <c r="BJ7" s="24">
        <v>207.12</v>
      </c>
      <c r="BK7" s="24">
        <v>684.74</v>
      </c>
      <c r="BL7" s="24">
        <v>654.91999999999996</v>
      </c>
      <c r="BM7" s="24">
        <v>654.71</v>
      </c>
      <c r="BN7" s="24">
        <v>783.8</v>
      </c>
      <c r="BO7" s="24">
        <v>778.81</v>
      </c>
      <c r="BP7" s="24">
        <v>786.37</v>
      </c>
      <c r="BQ7" s="24">
        <v>65.52</v>
      </c>
      <c r="BR7" s="24">
        <v>69.34</v>
      </c>
      <c r="BS7" s="24">
        <v>71.45</v>
      </c>
      <c r="BT7" s="24">
        <v>63</v>
      </c>
      <c r="BU7" s="24">
        <v>67.02</v>
      </c>
      <c r="BV7" s="24">
        <v>65.33</v>
      </c>
      <c r="BW7" s="24">
        <v>65.39</v>
      </c>
      <c r="BX7" s="24">
        <v>65.37</v>
      </c>
      <c r="BY7" s="24">
        <v>68.11</v>
      </c>
      <c r="BZ7" s="24">
        <v>67.23</v>
      </c>
      <c r="CA7" s="24">
        <v>60.65</v>
      </c>
      <c r="CB7" s="24">
        <v>150</v>
      </c>
      <c r="CC7" s="24">
        <v>150.07</v>
      </c>
      <c r="CD7" s="24">
        <v>150</v>
      </c>
      <c r="CE7" s="24">
        <v>150</v>
      </c>
      <c r="CF7" s="24">
        <v>150</v>
      </c>
      <c r="CG7" s="24">
        <v>227.43</v>
      </c>
      <c r="CH7" s="24">
        <v>230.88</v>
      </c>
      <c r="CI7" s="24">
        <v>228.99</v>
      </c>
      <c r="CJ7" s="24">
        <v>222.41</v>
      </c>
      <c r="CK7" s="24">
        <v>228.21</v>
      </c>
      <c r="CL7" s="24">
        <v>256.97000000000003</v>
      </c>
      <c r="CM7" s="24">
        <v>58.08</v>
      </c>
      <c r="CN7" s="24">
        <v>53.16</v>
      </c>
      <c r="CO7" s="24">
        <v>50.63</v>
      </c>
      <c r="CP7" s="24">
        <v>56.81</v>
      </c>
      <c r="CQ7" s="24">
        <v>52.25</v>
      </c>
      <c r="CR7" s="24">
        <v>56.01</v>
      </c>
      <c r="CS7" s="24">
        <v>56.72</v>
      </c>
      <c r="CT7" s="24">
        <v>54.06</v>
      </c>
      <c r="CU7" s="24">
        <v>55.26</v>
      </c>
      <c r="CV7" s="24">
        <v>54.54</v>
      </c>
      <c r="CW7" s="24">
        <v>61.14</v>
      </c>
      <c r="CX7" s="24">
        <v>96.4</v>
      </c>
      <c r="CY7" s="24">
        <v>96.55</v>
      </c>
      <c r="CZ7" s="24">
        <v>97.05</v>
      </c>
      <c r="DA7" s="24">
        <v>97.44</v>
      </c>
      <c r="DB7" s="24">
        <v>97.48</v>
      </c>
      <c r="DC7" s="24">
        <v>89.77</v>
      </c>
      <c r="DD7" s="24">
        <v>90.04</v>
      </c>
      <c r="DE7" s="24">
        <v>90.11</v>
      </c>
      <c r="DF7" s="24">
        <v>90.52</v>
      </c>
      <c r="DG7" s="24">
        <v>90.3</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0.44</v>
      </c>
      <c r="EK7" s="24">
        <v>0.04</v>
      </c>
      <c r="EL7" s="24">
        <v>0.02</v>
      </c>
      <c r="EM7" s="24">
        <v>0.02</v>
      </c>
      <c r="EN7" s="24">
        <v>0.01</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110</v>
      </c>
    </row>
    <row r="12" spans="1:145" x14ac:dyDescent="0.15">
      <c r="B12">
        <v>1</v>
      </c>
      <c r="C12">
        <v>1</v>
      </c>
      <c r="D12">
        <v>1</v>
      </c>
      <c r="E12">
        <v>2</v>
      </c>
      <c r="F12">
        <v>3</v>
      </c>
      <c r="G12" t="s">
        <v>111</v>
      </c>
    </row>
    <row r="13" spans="1:145" x14ac:dyDescent="0.15">
      <c r="B13" t="s">
        <v>112</v>
      </c>
      <c r="C13" t="s">
        <v>113</v>
      </c>
      <c r="D13" t="s">
        <v>114</v>
      </c>
      <c r="E13" t="s">
        <v>115</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木村　美保</cp:lastModifiedBy>
  <cp:lastPrinted>2023-01-18T09:49:29Z</cp:lastPrinted>
  <dcterms:created xsi:type="dcterms:W3CDTF">2022-12-01T01:54:39Z</dcterms:created>
  <dcterms:modified xsi:type="dcterms:W3CDTF">2023-01-18T09:50:13Z</dcterms:modified>
  <cp:category/>
</cp:coreProperties>
</file>