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624"/>
  <workbookPr/>
  <mc:AlternateContent xmlns:mc="http://schemas.openxmlformats.org/markup-compatibility/2006">
    <mc:Choice Requires="x15">
      <x15ac:absPath xmlns:x15ac="http://schemas.microsoft.com/office/spreadsheetml/2010/11/ac" url="\\Y24131NA61\jougesuido\◆部内各課共有ホルダ－\02_経営企画課\経理係\39　経営比較分析表\R4\04 下水\国交省修正後原稿\"/>
    </mc:Choice>
  </mc:AlternateContent>
  <xr:revisionPtr revIDLastSave="0" documentId="13_ncr:1_{7B76F025-41E3-4E20-9310-8C73B07435A4}" xr6:coauthVersionLast="45" xr6:coauthVersionMax="45" xr10:uidLastSave="{00000000-0000-0000-0000-000000000000}"/>
  <workbookProtection workbookAlgorithmName="SHA-512" workbookHashValue="JUsnL2NWjgFcOH/2RFFsPWRtF0YcY1UmS8A37a+3Mbw3yWOKprvmeqHJU72CmUwP+IznxhZcojJdOHhIlzNHPQ==" workbookSaltValue="FM62bIFZYX9YrOYEIy4XJQ==" workbookSpinCount="100000" lockStructure="1"/>
  <bookViews>
    <workbookView xWindow="1950" yWindow="1125" windowWidth="10770" windowHeight="10395" xr2:uid="{00000000-000D-0000-FFFF-FFFF0000000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T6" i="5"/>
  <c r="AT8" i="4" s="1"/>
  <c r="S6" i="5"/>
  <c r="AL8" i="4" s="1"/>
  <c r="R6" i="5"/>
  <c r="Q6" i="5"/>
  <c r="P6" i="5"/>
  <c r="P10" i="4" s="1"/>
  <c r="O6" i="5"/>
  <c r="I10" i="4" s="1"/>
  <c r="N6" i="5"/>
  <c r="B10" i="4" s="1"/>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G85" i="4"/>
  <c r="F85" i="4"/>
  <c r="E85" i="4"/>
  <c r="AL10" i="4"/>
  <c r="AD10" i="4"/>
  <c r="W10" i="4"/>
  <c r="BB8" i="4"/>
  <c r="AD8" i="4"/>
  <c r="W8" i="4"/>
  <c r="I8" i="4"/>
  <c r="B8" i="4"/>
  <c r="B6" i="4"/>
</calcChain>
</file>

<file path=xl/sharedStrings.xml><?xml version="1.0" encoding="utf-8"?>
<sst xmlns="http://schemas.openxmlformats.org/spreadsheetml/2006/main" count="236" uniqueCount="117">
  <si>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</si>
  <si>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</si>
  <si>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</si>
  <si>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</si>
  <si>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</si>
  <si>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</si>
  <si>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</si>
  <si>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</si>
  <si>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</si>
  <si>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</si>
  <si>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</si>
  <si>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</si>
  <si>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</si>
  <si>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</si>
  <si>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</si>
  <si>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</si>
  <si>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</si>
  <si>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</si>
  <si>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</si>
  <si>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</si>
  <si>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</si>
  <si>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</si>
  <si>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</si>
  <si>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</si>
  <si>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</si>
  <si>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</si>
  <si>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</si>
  <si>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</si>
  <si>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</si>
  <si>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</si>
  <si>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</si>
  <si>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</si>
  <si>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</si>
  <si>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</si>
  <si>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</si>
  <si>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</si>
  <si>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</si>
  <si>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</si>
  <si>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</si>
  <si>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</si>
  <si>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</si>
  <si>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</si>
  <si>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</si>
  <si>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</si>
  <si>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</si>
  <si>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</si>
  <si>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</si>
  <si>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</si>
  <si>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</si>
  <si>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</si>
  <si>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</si>
  <si>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</si>
  <si>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</si>
  <si>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</si>
  <si>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</si>
  <si>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</si>
  <si>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</si>
  <si>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</si>
  <si>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</si>
  <si>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</si>
  <si>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</si>
  <si>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</si>
  <si>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</si>
  <si>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</si>
  <si>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</si>
  <si>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</si>
  <si>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</si>
  <si>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</si>
  <si>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</si>
  <si>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</si>
  <si>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</si>
  <si>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</si>
  <si>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</si>
  <si>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</si>
  <si>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</si>
  <si>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</si>
  <si>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</si>
  <si>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</si>
  <si>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</si>
  <si>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</si>
  <si>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</si>
  <si>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</si>
  <si>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</si>
  <si>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</si>
  <si>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</si>
  <si>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</si>
  <si>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</si>
  <si>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</si>
  <si>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</si>
  <si>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</si>
  <si>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</si>
  <si>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</si>
  <si>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</si>
  <si>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</si>
  <si>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</si>
  <si>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</si>
  <si>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山形市</t>
  </si>
  <si>
    <t>法適用</t>
  </si>
  <si>
    <t>下水道事業</t>
  </si>
  <si>
    <t>特定環境保全公共下水道</t>
  </si>
  <si>
    <t>D1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</si>
  <si>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</si>
  <si>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</si>
  <si>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</si>
  <si>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</si>
  <si>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</si>
  <si>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</si>
  <si>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</si>
  <si>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</si>
  <si>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</si>
  <si>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</si>
  <si>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</si>
  <si>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</si>
  <si>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</si>
  <si>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経常収支比率については収支均衡となっており、経常費用を下水道使用料や一般会計負担金で賄うことが出来ている。
　経費回収率については100％で推移していることから、維持管理費を下水道使用料で賄うことが出来ている。
　汚水処理原価については類似団体よりも低い水準となっている。
　流動比率については、早い段階で多くの市民の衛生環境を整えるため集中的に汚水管の整備を実施してきたことにより、1年以内に支払うべき企業債償還金が多くなっており、類似団体よりも低くなっている。また、企業債残高対事業規模比率についても、企業債未償還残高が多いため、類似団体よりも高い数値で推移している。企業債未償還残高については新たな企業債借入れを償還額以内に抑えているが、今年度は営業収益の減少に伴い、昨年度よりも比率が増加している。　
　水洗化率の上昇は、分母となる処理区域内人口の減少による影響が大きいが、未接続解消に向け、接続工事の費用に対する支援制度のPRや、普及相談員による未接続家庭への訪問等での啓発活動を継続的に取り組んでいく。</t>
    <phoneticPr fontId="4"/>
  </si>
  <si>
    <t xml:space="preserve">  有形固定資産減価償却率は上昇傾向で推移しているものの、法定耐用年数を超過した管渠はないため、管渠老朽化率が0％となっている。また、管渠を更新する必要もないため管渠改善率についても0％となっている。</t>
    <phoneticPr fontId="4"/>
  </si>
  <si>
    <t xml:space="preserve"> 本市の下水道事業は、令和４年度に汚水管整備の概成を迎え、今後は短期間で集中的に整備してきた施設の更新時期を迎えることになる。そのような状況のなか、収益の増加は見込むことが困難であり、さらなる厳しい経営状況になることが予想される。
  将来にわたって安定的な公共下水道のサービスをお客さまに提供するためには、更なる費用の削減や多額の企業債残高の縮減を図りながら、ストックマネジメント計画に基づく効率的かつ計画的な設備投資を行うことによる費用の平準化、職員数の適正化や水洗化率の向上等、健全経営の維持に努めるとともに、職員一人ひとりが利用者の視点に立ち、更なるサービス向上に取り組んでいくことが必要である。</t>
    <rPh sb="266" eb="269">
      <t>リヨウシャ</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</si>
</sst>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formatCode="#,##0.00;&quot;△&quot;#,##0.00;&quot;-&quot;">
                  <c:v>7.0000000000000007E-2</c:v>
                </c:pt>
                <c:pt idx="3">
                  <c:v>0</c:v>
                </c:pt>
                <c:pt idx="4">
                  <c:v>0</c:v>
                </c:pt>
              </c:numCache>
            </c:numRef>
          </c:val>
          <c:extLst>
            <c:ext xmlns:c16="http://schemas.microsoft.com/office/drawing/2014/chart" uri="{C3380CC4-5D6E-409C-BE32-E72D297353CC}">
              <c16:uniqueId val="{00000000-13D4-42CA-9BD3-5A5CB6EC8DB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0.13</c:v>
                </c:pt>
                <c:pt idx="2">
                  <c:v>0.36</c:v>
                </c:pt>
                <c:pt idx="3">
                  <c:v>0.39</c:v>
                </c:pt>
                <c:pt idx="4">
                  <c:v>0.27</c:v>
                </c:pt>
              </c:numCache>
            </c:numRef>
          </c:val>
          <c:smooth val="0"/>
          <c:extLst>
            <c:ext xmlns:c16="http://schemas.microsoft.com/office/drawing/2014/chart" uri="{C3380CC4-5D6E-409C-BE32-E72D297353CC}">
              <c16:uniqueId val="{00000001-13D4-42CA-9BD3-5A5CB6EC8DB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F83-40E2-967A-BAE5204BB63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43.36</c:v>
                </c:pt>
                <c:pt idx="1">
                  <c:v>42.56</c:v>
                </c:pt>
                <c:pt idx="2">
                  <c:v>42.47</c:v>
                </c:pt>
                <c:pt idx="3">
                  <c:v>42.4</c:v>
                </c:pt>
                <c:pt idx="4">
                  <c:v>44.24</c:v>
                </c:pt>
              </c:numCache>
            </c:numRef>
          </c:val>
          <c:smooth val="0"/>
          <c:extLst>
            <c:ext xmlns:c16="http://schemas.microsoft.com/office/drawing/2014/chart" uri="{C3380CC4-5D6E-409C-BE32-E72D297353CC}">
              <c16:uniqueId val="{00000001-8F83-40E2-967A-BAE5204BB63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85.89</c:v>
                </c:pt>
                <c:pt idx="1">
                  <c:v>86.46</c:v>
                </c:pt>
                <c:pt idx="2">
                  <c:v>87.19</c:v>
                </c:pt>
                <c:pt idx="3">
                  <c:v>87.78</c:v>
                </c:pt>
                <c:pt idx="4">
                  <c:v>88.48</c:v>
                </c:pt>
              </c:numCache>
            </c:numRef>
          </c:val>
          <c:extLst>
            <c:ext xmlns:c16="http://schemas.microsoft.com/office/drawing/2014/chart" uri="{C3380CC4-5D6E-409C-BE32-E72D297353CC}">
              <c16:uniqueId val="{00000000-CA3E-4DCC-82F0-C52659BA3C5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83.06</c:v>
                </c:pt>
                <c:pt idx="1">
                  <c:v>83.32</c:v>
                </c:pt>
                <c:pt idx="2">
                  <c:v>83.75</c:v>
                </c:pt>
                <c:pt idx="3">
                  <c:v>84.19</c:v>
                </c:pt>
                <c:pt idx="4">
                  <c:v>88.15</c:v>
                </c:pt>
              </c:numCache>
            </c:numRef>
          </c:val>
          <c:smooth val="0"/>
          <c:extLst>
            <c:ext xmlns:c16="http://schemas.microsoft.com/office/drawing/2014/chart" uri="{C3380CC4-5D6E-409C-BE32-E72D297353CC}">
              <c16:uniqueId val="{00000001-CA3E-4DCC-82F0-C52659BA3C5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F72D-4A5F-8F49-354BB9A35FF8}"/>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102.13</c:v>
                </c:pt>
                <c:pt idx="1">
                  <c:v>101.72</c:v>
                </c:pt>
                <c:pt idx="2">
                  <c:v>102.73</c:v>
                </c:pt>
                <c:pt idx="3">
                  <c:v>105.78</c:v>
                </c:pt>
                <c:pt idx="4">
                  <c:v>104.11</c:v>
                </c:pt>
              </c:numCache>
            </c:numRef>
          </c:val>
          <c:smooth val="0"/>
          <c:extLst>
            <c:ext xmlns:c16="http://schemas.microsoft.com/office/drawing/2014/chart" uri="{C3380CC4-5D6E-409C-BE32-E72D297353CC}">
              <c16:uniqueId val="{00000001-F72D-4A5F-8F49-354BB9A35FF8}"/>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28.77</c:v>
                </c:pt>
                <c:pt idx="1">
                  <c:v>31</c:v>
                </c:pt>
                <c:pt idx="2">
                  <c:v>33.08</c:v>
                </c:pt>
                <c:pt idx="3">
                  <c:v>35.4</c:v>
                </c:pt>
                <c:pt idx="4">
                  <c:v>37.880000000000003</c:v>
                </c:pt>
              </c:numCache>
            </c:numRef>
          </c:val>
          <c:extLst>
            <c:ext xmlns:c16="http://schemas.microsoft.com/office/drawing/2014/chart" uri="{C3380CC4-5D6E-409C-BE32-E72D297353CC}">
              <c16:uniqueId val="{00000000-E156-4B73-AF3E-8DF3BE95478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23.93</c:v>
                </c:pt>
                <c:pt idx="1">
                  <c:v>24.68</c:v>
                </c:pt>
                <c:pt idx="2">
                  <c:v>24.68</c:v>
                </c:pt>
                <c:pt idx="3">
                  <c:v>21.36</c:v>
                </c:pt>
                <c:pt idx="4">
                  <c:v>31.73</c:v>
                </c:pt>
              </c:numCache>
            </c:numRef>
          </c:val>
          <c:smooth val="0"/>
          <c:extLst>
            <c:ext xmlns:c16="http://schemas.microsoft.com/office/drawing/2014/chart" uri="{C3380CC4-5D6E-409C-BE32-E72D297353CC}">
              <c16:uniqueId val="{00000001-E156-4B73-AF3E-8DF3BE95478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300-4FCE-94D3-C658152318B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
                  <c:v>0</c:v>
                </c:pt>
                <c:pt idx="1">
                  <c:v>0.01</c:v>
                </c:pt>
                <c:pt idx="2">
                  <c:v>8.6199999999999992</c:v>
                </c:pt>
                <c:pt idx="3">
                  <c:v>0.01</c:v>
                </c:pt>
                <c:pt idx="4" formatCode="#,##0.00;&quot;△&quot;#,##0.00">
                  <c:v>0</c:v>
                </c:pt>
              </c:numCache>
            </c:numRef>
          </c:val>
          <c:smooth val="0"/>
          <c:extLst>
            <c:ext xmlns:c16="http://schemas.microsoft.com/office/drawing/2014/chart" uri="{C3380CC4-5D6E-409C-BE32-E72D297353CC}">
              <c16:uniqueId val="{00000001-E300-4FCE-94D3-C658152318B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267-4F7E-881B-558DB73CC8D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109.51</c:v>
                </c:pt>
                <c:pt idx="1">
                  <c:v>112.88</c:v>
                </c:pt>
                <c:pt idx="2">
                  <c:v>94.97</c:v>
                </c:pt>
                <c:pt idx="3">
                  <c:v>63.96</c:v>
                </c:pt>
                <c:pt idx="4">
                  <c:v>46.91</c:v>
                </c:pt>
              </c:numCache>
            </c:numRef>
          </c:val>
          <c:smooth val="0"/>
          <c:extLst>
            <c:ext xmlns:c16="http://schemas.microsoft.com/office/drawing/2014/chart" uri="{C3380CC4-5D6E-409C-BE32-E72D297353CC}">
              <c16:uniqueId val="{00000001-F267-4F7E-881B-558DB73CC8D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6.96</c:v>
                </c:pt>
                <c:pt idx="1">
                  <c:v>3.66</c:v>
                </c:pt>
                <c:pt idx="2">
                  <c:v>3.37</c:v>
                </c:pt>
                <c:pt idx="3">
                  <c:v>3.6</c:v>
                </c:pt>
                <c:pt idx="4">
                  <c:v>3.83</c:v>
                </c:pt>
              </c:numCache>
            </c:numRef>
          </c:val>
          <c:extLst>
            <c:ext xmlns:c16="http://schemas.microsoft.com/office/drawing/2014/chart" uri="{C3380CC4-5D6E-409C-BE32-E72D297353CC}">
              <c16:uniqueId val="{00000000-AE71-4A12-958D-94864F68EFD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47.44</c:v>
                </c:pt>
                <c:pt idx="1">
                  <c:v>49.18</c:v>
                </c:pt>
                <c:pt idx="2">
                  <c:v>47.72</c:v>
                </c:pt>
                <c:pt idx="3">
                  <c:v>44.24</c:v>
                </c:pt>
                <c:pt idx="4">
                  <c:v>44.35</c:v>
                </c:pt>
              </c:numCache>
            </c:numRef>
          </c:val>
          <c:smooth val="0"/>
          <c:extLst>
            <c:ext xmlns:c16="http://schemas.microsoft.com/office/drawing/2014/chart" uri="{C3380CC4-5D6E-409C-BE32-E72D297353CC}">
              <c16:uniqueId val="{00000001-AE71-4A12-958D-94864F68EFD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2217.52</c:v>
                </c:pt>
                <c:pt idx="1">
                  <c:v>2168.06</c:v>
                </c:pt>
                <c:pt idx="2">
                  <c:v>2180.7399999999998</c:v>
                </c:pt>
                <c:pt idx="3">
                  <c:v>2081.23</c:v>
                </c:pt>
                <c:pt idx="4">
                  <c:v>2108.38</c:v>
                </c:pt>
              </c:numCache>
            </c:numRef>
          </c:val>
          <c:extLst>
            <c:ext xmlns:c16="http://schemas.microsoft.com/office/drawing/2014/chart" uri="{C3380CC4-5D6E-409C-BE32-E72D297353CC}">
              <c16:uniqueId val="{00000000-7475-4606-8740-54AEDC7F9726}"/>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1243.71</c:v>
                </c:pt>
                <c:pt idx="1">
                  <c:v>1194.1500000000001</c:v>
                </c:pt>
                <c:pt idx="2">
                  <c:v>1206.79</c:v>
                </c:pt>
                <c:pt idx="3">
                  <c:v>1258.43</c:v>
                </c:pt>
                <c:pt idx="4">
                  <c:v>1283.69</c:v>
                </c:pt>
              </c:numCache>
            </c:numRef>
          </c:val>
          <c:smooth val="0"/>
          <c:extLst>
            <c:ext xmlns:c16="http://schemas.microsoft.com/office/drawing/2014/chart" uri="{C3380CC4-5D6E-409C-BE32-E72D297353CC}">
              <c16:uniqueId val="{00000001-7475-4606-8740-54AEDC7F9726}"/>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B283-4D06-93D6-E948245299C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74.3</c:v>
                </c:pt>
                <c:pt idx="1">
                  <c:v>72.260000000000005</c:v>
                </c:pt>
                <c:pt idx="2">
                  <c:v>71.84</c:v>
                </c:pt>
                <c:pt idx="3">
                  <c:v>73.36</c:v>
                </c:pt>
                <c:pt idx="4">
                  <c:v>82.53</c:v>
                </c:pt>
              </c:numCache>
            </c:numRef>
          </c:val>
          <c:smooth val="0"/>
          <c:extLst>
            <c:ext xmlns:c16="http://schemas.microsoft.com/office/drawing/2014/chart" uri="{C3380CC4-5D6E-409C-BE32-E72D297353CC}">
              <c16:uniqueId val="{00000001-B283-4D06-93D6-E948245299C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184.01</c:v>
                </c:pt>
                <c:pt idx="1">
                  <c:v>183.59</c:v>
                </c:pt>
                <c:pt idx="2">
                  <c:v>183.44</c:v>
                </c:pt>
                <c:pt idx="3">
                  <c:v>181.21</c:v>
                </c:pt>
                <c:pt idx="4">
                  <c:v>181.73</c:v>
                </c:pt>
              </c:numCache>
            </c:numRef>
          </c:val>
          <c:extLst>
            <c:ext xmlns:c16="http://schemas.microsoft.com/office/drawing/2014/chart" uri="{C3380CC4-5D6E-409C-BE32-E72D297353CC}">
              <c16:uniqueId val="{00000000-BB32-45CF-83C7-CAF3A47DAE0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221.81</c:v>
                </c:pt>
                <c:pt idx="1">
                  <c:v>230.02</c:v>
                </c:pt>
                <c:pt idx="2">
                  <c:v>228.47</c:v>
                </c:pt>
                <c:pt idx="3">
                  <c:v>224.88</c:v>
                </c:pt>
                <c:pt idx="4">
                  <c:v>190.48</c:v>
                </c:pt>
              </c:numCache>
            </c:numRef>
          </c:val>
          <c:smooth val="0"/>
          <c:extLst>
            <c:ext xmlns:c16="http://schemas.microsoft.com/office/drawing/2014/chart" uri="{C3380CC4-5D6E-409C-BE32-E72D297353CC}">
              <c16:uniqueId val="{00000001-BB32-45CF-83C7-CAF3A47DAE0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【25.87】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BB61"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山形県　山形市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特定環境保全公共下水道</v>
      </c>
      <c r="Q8" s="35"/>
      <c r="R8" s="35"/>
      <c r="S8" s="35"/>
      <c r="T8" s="35"/>
      <c r="U8" s="35"/>
      <c r="V8" s="35"/>
      <c r="W8" s="35" t="str">
        <f>データ!L6</f>
        <v>D1</v>
      </c>
      <c r="X8" s="35"/>
      <c r="Y8" s="35"/>
      <c r="Z8" s="35"/>
      <c r="AA8" s="35"/>
      <c r="AB8" s="35"/>
      <c r="AC8" s="35"/>
      <c r="AD8" s="36" t="str">
        <f>データ!$M$6</f>
        <v>自治体職員</v>
      </c>
      <c r="AE8" s="36"/>
      <c r="AF8" s="36"/>
      <c r="AG8" s="36"/>
      <c r="AH8" s="36"/>
      <c r="AI8" s="36"/>
      <c r="AJ8" s="36"/>
      <c r="AK8" s="3"/>
      <c r="AL8" s="37">
        <f>データ!S6</f>
        <v>242284</v>
      </c>
      <c r="AM8" s="37"/>
      <c r="AN8" s="37"/>
      <c r="AO8" s="37"/>
      <c r="AP8" s="37"/>
      <c r="AQ8" s="37"/>
      <c r="AR8" s="37"/>
      <c r="AS8" s="37"/>
      <c r="AT8" s="38">
        <f>データ!T6</f>
        <v>381.3</v>
      </c>
      <c r="AU8" s="38"/>
      <c r="AV8" s="38"/>
      <c r="AW8" s="38"/>
      <c r="AX8" s="38"/>
      <c r="AY8" s="38"/>
      <c r="AZ8" s="38"/>
      <c r="BA8" s="38"/>
      <c r="BB8" s="38">
        <f>データ!U6</f>
        <v>635.41999999999996</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12.79</v>
      </c>
      <c r="J10" s="38"/>
      <c r="K10" s="38"/>
      <c r="L10" s="38"/>
      <c r="M10" s="38"/>
      <c r="N10" s="38"/>
      <c r="O10" s="38"/>
      <c r="P10" s="38">
        <f>データ!P6</f>
        <v>9.86</v>
      </c>
      <c r="Q10" s="38"/>
      <c r="R10" s="38"/>
      <c r="S10" s="38"/>
      <c r="T10" s="38"/>
      <c r="U10" s="38"/>
      <c r="V10" s="38"/>
      <c r="W10" s="38">
        <f>データ!Q6</f>
        <v>76.17</v>
      </c>
      <c r="X10" s="38"/>
      <c r="Y10" s="38"/>
      <c r="Z10" s="38"/>
      <c r="AA10" s="38"/>
      <c r="AB10" s="38"/>
      <c r="AC10" s="38"/>
      <c r="AD10" s="37">
        <f>データ!R6</f>
        <v>3355</v>
      </c>
      <c r="AE10" s="37"/>
      <c r="AF10" s="37"/>
      <c r="AG10" s="37"/>
      <c r="AH10" s="37"/>
      <c r="AI10" s="37"/>
      <c r="AJ10" s="37"/>
      <c r="AK10" s="2"/>
      <c r="AL10" s="37">
        <f>データ!V6</f>
        <v>23752</v>
      </c>
      <c r="AM10" s="37"/>
      <c r="AN10" s="37"/>
      <c r="AO10" s="37"/>
      <c r="AP10" s="37"/>
      <c r="AQ10" s="37"/>
      <c r="AR10" s="37"/>
      <c r="AS10" s="37"/>
      <c r="AT10" s="38">
        <f>データ!W6</f>
        <v>7.49</v>
      </c>
      <c r="AU10" s="38"/>
      <c r="AV10" s="38"/>
      <c r="AW10" s="38"/>
      <c r="AX10" s="38"/>
      <c r="AY10" s="38"/>
      <c r="AZ10" s="38"/>
      <c r="BA10" s="38"/>
      <c r="BB10" s="38">
        <f>データ!X6</f>
        <v>3171.16</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114</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115</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116</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yY1NwNaMCYl8YEuBUSwGlwjZjFCdRtjjzEqPdQWbg0Hh7nwr4Qe/tCNarTEwo+hqrbnf9TzQZwi71eNkYQE0Yg==" saltValue="CnRijpaLCcVyC440S+lrZ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62014</v>
      </c>
      <c r="D6" s="19">
        <f t="shared" si="3"/>
        <v>46</v>
      </c>
      <c r="E6" s="19">
        <f t="shared" si="3"/>
        <v>17</v>
      </c>
      <c r="F6" s="19">
        <f t="shared" si="3"/>
        <v>4</v>
      </c>
      <c r="G6" s="19">
        <f t="shared" si="3"/>
        <v>0</v>
      </c>
      <c r="H6" s="19" t="str">
        <f t="shared" si="3"/>
        <v>山形県　山形市</v>
      </c>
      <c r="I6" s="19" t="str">
        <f t="shared" si="3"/>
        <v>法適用</v>
      </c>
      <c r="J6" s="19" t="str">
        <f t="shared" si="3"/>
        <v>下水道事業</v>
      </c>
      <c r="K6" s="19" t="str">
        <f t="shared" si="3"/>
        <v>特定環境保全公共下水道</v>
      </c>
      <c r="L6" s="19" t="str">
        <f t="shared" si="3"/>
        <v>D1</v>
      </c>
      <c r="M6" s="19" t="str">
        <f t="shared" si="3"/>
        <v>自治体職員</v>
      </c>
      <c r="N6" s="20" t="str">
        <f t="shared" si="3"/>
        <v>-</v>
      </c>
      <c r="O6" s="20">
        <f t="shared" si="3"/>
        <v>12.79</v>
      </c>
      <c r="P6" s="20">
        <f t="shared" si="3"/>
        <v>9.86</v>
      </c>
      <c r="Q6" s="20">
        <f t="shared" si="3"/>
        <v>76.17</v>
      </c>
      <c r="R6" s="20">
        <f t="shared" si="3"/>
        <v>3355</v>
      </c>
      <c r="S6" s="20">
        <f t="shared" si="3"/>
        <v>242284</v>
      </c>
      <c r="T6" s="20">
        <f t="shared" si="3"/>
        <v>381.3</v>
      </c>
      <c r="U6" s="20">
        <f t="shared" si="3"/>
        <v>635.41999999999996</v>
      </c>
      <c r="V6" s="20">
        <f t="shared" si="3"/>
        <v>23752</v>
      </c>
      <c r="W6" s="20">
        <f t="shared" si="3"/>
        <v>7.49</v>
      </c>
      <c r="X6" s="20">
        <f t="shared" si="3"/>
        <v>3171.16</v>
      </c>
      <c r="Y6" s="21">
        <f>IF(Y7="",NA(),Y7)</f>
        <v>100</v>
      </c>
      <c r="Z6" s="21">
        <f t="shared" ref="Z6:AH6" si="4">IF(Z7="",NA(),Z7)</f>
        <v>100</v>
      </c>
      <c r="AA6" s="21">
        <f t="shared" si="4"/>
        <v>100</v>
      </c>
      <c r="AB6" s="21">
        <f t="shared" si="4"/>
        <v>100</v>
      </c>
      <c r="AC6" s="21">
        <f t="shared" si="4"/>
        <v>100</v>
      </c>
      <c r="AD6" s="21">
        <f t="shared" si="4"/>
        <v>102.13</v>
      </c>
      <c r="AE6" s="21">
        <f t="shared" si="4"/>
        <v>101.72</v>
      </c>
      <c r="AF6" s="21">
        <f t="shared" si="4"/>
        <v>102.73</v>
      </c>
      <c r="AG6" s="21">
        <f t="shared" si="4"/>
        <v>105.78</v>
      </c>
      <c r="AH6" s="21">
        <f t="shared" si="4"/>
        <v>104.11</v>
      </c>
      <c r="AI6" s="20" t="str">
        <f>IF(AI7="","",IF(AI7="-","【-】","【"&amp;SUBSTITUTE(TEXT(AI7,"#,##0.00"),"-","△")&amp;"】"))</f>
        <v>【105.35】</v>
      </c>
      <c r="AJ6" s="20">
        <f>IF(AJ7="",NA(),AJ7)</f>
        <v>0</v>
      </c>
      <c r="AK6" s="20">
        <f t="shared" ref="AK6:AS6" si="5">IF(AK7="",NA(),AK7)</f>
        <v>0</v>
      </c>
      <c r="AL6" s="20">
        <f t="shared" si="5"/>
        <v>0</v>
      </c>
      <c r="AM6" s="20">
        <f t="shared" si="5"/>
        <v>0</v>
      </c>
      <c r="AN6" s="20">
        <f t="shared" si="5"/>
        <v>0</v>
      </c>
      <c r="AO6" s="21">
        <f t="shared" si="5"/>
        <v>109.51</v>
      </c>
      <c r="AP6" s="21">
        <f t="shared" si="5"/>
        <v>112.88</v>
      </c>
      <c r="AQ6" s="21">
        <f t="shared" si="5"/>
        <v>94.97</v>
      </c>
      <c r="AR6" s="21">
        <f t="shared" si="5"/>
        <v>63.96</v>
      </c>
      <c r="AS6" s="21">
        <f t="shared" si="5"/>
        <v>46.91</v>
      </c>
      <c r="AT6" s="20" t="str">
        <f>IF(AT7="","",IF(AT7="-","【-】","【"&amp;SUBSTITUTE(TEXT(AT7,"#,##0.00"),"-","△")&amp;"】"))</f>
        <v>【63.89】</v>
      </c>
      <c r="AU6" s="21">
        <f>IF(AU7="",NA(),AU7)</f>
        <v>6.96</v>
      </c>
      <c r="AV6" s="21">
        <f t="shared" ref="AV6:BD6" si="6">IF(AV7="",NA(),AV7)</f>
        <v>3.66</v>
      </c>
      <c r="AW6" s="21">
        <f t="shared" si="6"/>
        <v>3.37</v>
      </c>
      <c r="AX6" s="21">
        <f t="shared" si="6"/>
        <v>3.6</v>
      </c>
      <c r="AY6" s="21">
        <f t="shared" si="6"/>
        <v>3.83</v>
      </c>
      <c r="AZ6" s="21">
        <f t="shared" si="6"/>
        <v>47.44</v>
      </c>
      <c r="BA6" s="21">
        <f t="shared" si="6"/>
        <v>49.18</v>
      </c>
      <c r="BB6" s="21">
        <f t="shared" si="6"/>
        <v>47.72</v>
      </c>
      <c r="BC6" s="21">
        <f t="shared" si="6"/>
        <v>44.24</v>
      </c>
      <c r="BD6" s="21">
        <f t="shared" si="6"/>
        <v>44.35</v>
      </c>
      <c r="BE6" s="20" t="str">
        <f>IF(BE7="","",IF(BE7="-","【-】","【"&amp;SUBSTITUTE(TEXT(BE7,"#,##0.00"),"-","△")&amp;"】"))</f>
        <v>【44.07】</v>
      </c>
      <c r="BF6" s="21">
        <f>IF(BF7="",NA(),BF7)</f>
        <v>2217.52</v>
      </c>
      <c r="BG6" s="21">
        <f t="shared" ref="BG6:BO6" si="7">IF(BG7="",NA(),BG7)</f>
        <v>2168.06</v>
      </c>
      <c r="BH6" s="21">
        <f t="shared" si="7"/>
        <v>2180.7399999999998</v>
      </c>
      <c r="BI6" s="21">
        <f t="shared" si="7"/>
        <v>2081.23</v>
      </c>
      <c r="BJ6" s="21">
        <f t="shared" si="7"/>
        <v>2108.38</v>
      </c>
      <c r="BK6" s="21">
        <f t="shared" si="7"/>
        <v>1243.71</v>
      </c>
      <c r="BL6" s="21">
        <f t="shared" si="7"/>
        <v>1194.1500000000001</v>
      </c>
      <c r="BM6" s="21">
        <f t="shared" si="7"/>
        <v>1206.79</v>
      </c>
      <c r="BN6" s="21">
        <f t="shared" si="7"/>
        <v>1258.43</v>
      </c>
      <c r="BO6" s="21">
        <f t="shared" si="7"/>
        <v>1283.69</v>
      </c>
      <c r="BP6" s="20" t="str">
        <f>IF(BP7="","",IF(BP7="-","【-】","【"&amp;SUBSTITUTE(TEXT(BP7,"#,##0.00"),"-","△")&amp;"】"))</f>
        <v>【1,201.79】</v>
      </c>
      <c r="BQ6" s="21">
        <f>IF(BQ7="",NA(),BQ7)</f>
        <v>100</v>
      </c>
      <c r="BR6" s="21">
        <f t="shared" ref="BR6:BZ6" si="8">IF(BR7="",NA(),BR7)</f>
        <v>100</v>
      </c>
      <c r="BS6" s="21">
        <f t="shared" si="8"/>
        <v>100</v>
      </c>
      <c r="BT6" s="21">
        <f t="shared" si="8"/>
        <v>100</v>
      </c>
      <c r="BU6" s="21">
        <f t="shared" si="8"/>
        <v>100</v>
      </c>
      <c r="BV6" s="21">
        <f t="shared" si="8"/>
        <v>74.3</v>
      </c>
      <c r="BW6" s="21">
        <f t="shared" si="8"/>
        <v>72.260000000000005</v>
      </c>
      <c r="BX6" s="21">
        <f t="shared" si="8"/>
        <v>71.84</v>
      </c>
      <c r="BY6" s="21">
        <f t="shared" si="8"/>
        <v>73.36</v>
      </c>
      <c r="BZ6" s="21">
        <f t="shared" si="8"/>
        <v>82.53</v>
      </c>
      <c r="CA6" s="20" t="str">
        <f>IF(CA7="","",IF(CA7="-","【-】","【"&amp;SUBSTITUTE(TEXT(CA7,"#,##0.00"),"-","△")&amp;"】"))</f>
        <v>【75.31】</v>
      </c>
      <c r="CB6" s="21">
        <f>IF(CB7="",NA(),CB7)</f>
        <v>184.01</v>
      </c>
      <c r="CC6" s="21">
        <f t="shared" ref="CC6:CK6" si="9">IF(CC7="",NA(),CC7)</f>
        <v>183.59</v>
      </c>
      <c r="CD6" s="21">
        <f t="shared" si="9"/>
        <v>183.44</v>
      </c>
      <c r="CE6" s="21">
        <f t="shared" si="9"/>
        <v>181.21</v>
      </c>
      <c r="CF6" s="21">
        <f t="shared" si="9"/>
        <v>181.73</v>
      </c>
      <c r="CG6" s="21">
        <f t="shared" si="9"/>
        <v>221.81</v>
      </c>
      <c r="CH6" s="21">
        <f t="shared" si="9"/>
        <v>230.02</v>
      </c>
      <c r="CI6" s="21">
        <f t="shared" si="9"/>
        <v>228.47</v>
      </c>
      <c r="CJ6" s="21">
        <f t="shared" si="9"/>
        <v>224.88</v>
      </c>
      <c r="CK6" s="21">
        <f t="shared" si="9"/>
        <v>190.48</v>
      </c>
      <c r="CL6" s="20" t="str">
        <f>IF(CL7="","",IF(CL7="-","【-】","【"&amp;SUBSTITUTE(TEXT(CL7,"#,##0.00"),"-","△")&amp;"】"))</f>
        <v>【216.39】</v>
      </c>
      <c r="CM6" s="21" t="str">
        <f>IF(CM7="",NA(),CM7)</f>
        <v>-</v>
      </c>
      <c r="CN6" s="21" t="str">
        <f t="shared" ref="CN6:CV6" si="10">IF(CN7="",NA(),CN7)</f>
        <v>-</v>
      </c>
      <c r="CO6" s="21" t="str">
        <f t="shared" si="10"/>
        <v>-</v>
      </c>
      <c r="CP6" s="21" t="str">
        <f t="shared" si="10"/>
        <v>-</v>
      </c>
      <c r="CQ6" s="21" t="str">
        <f t="shared" si="10"/>
        <v>-</v>
      </c>
      <c r="CR6" s="21">
        <f t="shared" si="10"/>
        <v>43.36</v>
      </c>
      <c r="CS6" s="21">
        <f t="shared" si="10"/>
        <v>42.56</v>
      </c>
      <c r="CT6" s="21">
        <f t="shared" si="10"/>
        <v>42.47</v>
      </c>
      <c r="CU6" s="21">
        <f t="shared" si="10"/>
        <v>42.4</v>
      </c>
      <c r="CV6" s="21">
        <f t="shared" si="10"/>
        <v>44.24</v>
      </c>
      <c r="CW6" s="20" t="str">
        <f>IF(CW7="","",IF(CW7="-","【-】","【"&amp;SUBSTITUTE(TEXT(CW7,"#,##0.00"),"-","△")&amp;"】"))</f>
        <v>【42.57】</v>
      </c>
      <c r="CX6" s="21">
        <f>IF(CX7="",NA(),CX7)</f>
        <v>85.89</v>
      </c>
      <c r="CY6" s="21">
        <f t="shared" ref="CY6:DG6" si="11">IF(CY7="",NA(),CY7)</f>
        <v>86.46</v>
      </c>
      <c r="CZ6" s="21">
        <f t="shared" si="11"/>
        <v>87.19</v>
      </c>
      <c r="DA6" s="21">
        <f t="shared" si="11"/>
        <v>87.78</v>
      </c>
      <c r="DB6" s="21">
        <f t="shared" si="11"/>
        <v>88.48</v>
      </c>
      <c r="DC6" s="21">
        <f t="shared" si="11"/>
        <v>83.06</v>
      </c>
      <c r="DD6" s="21">
        <f t="shared" si="11"/>
        <v>83.32</v>
      </c>
      <c r="DE6" s="21">
        <f t="shared" si="11"/>
        <v>83.75</v>
      </c>
      <c r="DF6" s="21">
        <f t="shared" si="11"/>
        <v>84.19</v>
      </c>
      <c r="DG6" s="21">
        <f t="shared" si="11"/>
        <v>88.15</v>
      </c>
      <c r="DH6" s="20" t="str">
        <f>IF(DH7="","",IF(DH7="-","【-】","【"&amp;SUBSTITUTE(TEXT(DH7,"#,##0.00"),"-","△")&amp;"】"))</f>
        <v>【85.24】</v>
      </c>
      <c r="DI6" s="21">
        <f>IF(DI7="",NA(),DI7)</f>
        <v>28.77</v>
      </c>
      <c r="DJ6" s="21">
        <f t="shared" ref="DJ6:DR6" si="12">IF(DJ7="",NA(),DJ7)</f>
        <v>31</v>
      </c>
      <c r="DK6" s="21">
        <f t="shared" si="12"/>
        <v>33.08</v>
      </c>
      <c r="DL6" s="21">
        <f t="shared" si="12"/>
        <v>35.4</v>
      </c>
      <c r="DM6" s="21">
        <f t="shared" si="12"/>
        <v>37.880000000000003</v>
      </c>
      <c r="DN6" s="21">
        <f t="shared" si="12"/>
        <v>23.93</v>
      </c>
      <c r="DO6" s="21">
        <f t="shared" si="12"/>
        <v>24.68</v>
      </c>
      <c r="DP6" s="21">
        <f t="shared" si="12"/>
        <v>24.68</v>
      </c>
      <c r="DQ6" s="21">
        <f t="shared" si="12"/>
        <v>21.36</v>
      </c>
      <c r="DR6" s="21">
        <f t="shared" si="12"/>
        <v>31.73</v>
      </c>
      <c r="DS6" s="20" t="str">
        <f>IF(DS7="","",IF(DS7="-","【-】","【"&amp;SUBSTITUTE(TEXT(DS7,"#,##0.00"),"-","△")&amp;"】"))</f>
        <v>【25.87】</v>
      </c>
      <c r="DT6" s="20">
        <f>IF(DT7="",NA(),DT7)</f>
        <v>0</v>
      </c>
      <c r="DU6" s="20">
        <f t="shared" ref="DU6:EC6" si="13">IF(DU7="",NA(),DU7)</f>
        <v>0</v>
      </c>
      <c r="DV6" s="20">
        <f t="shared" si="13"/>
        <v>0</v>
      </c>
      <c r="DW6" s="20">
        <f t="shared" si="13"/>
        <v>0</v>
      </c>
      <c r="DX6" s="20">
        <f t="shared" si="13"/>
        <v>0</v>
      </c>
      <c r="DY6" s="20">
        <f t="shared" si="13"/>
        <v>0</v>
      </c>
      <c r="DZ6" s="21">
        <f t="shared" si="13"/>
        <v>0.01</v>
      </c>
      <c r="EA6" s="21">
        <f t="shared" si="13"/>
        <v>8.6199999999999992</v>
      </c>
      <c r="EB6" s="21">
        <f t="shared" si="13"/>
        <v>0.01</v>
      </c>
      <c r="EC6" s="20">
        <f t="shared" si="13"/>
        <v>0</v>
      </c>
      <c r="ED6" s="20" t="str">
        <f>IF(ED7="","",IF(ED7="-","【-】","【"&amp;SUBSTITUTE(TEXT(ED7,"#,##0.00"),"-","△")&amp;"】"))</f>
        <v>【0.01】</v>
      </c>
      <c r="EE6" s="20">
        <f>IF(EE7="",NA(),EE7)</f>
        <v>0</v>
      </c>
      <c r="EF6" s="20">
        <f t="shared" ref="EF6:EN6" si="14">IF(EF7="",NA(),EF7)</f>
        <v>0</v>
      </c>
      <c r="EG6" s="21">
        <f t="shared" si="14"/>
        <v>7.0000000000000007E-2</v>
      </c>
      <c r="EH6" s="20">
        <f t="shared" si="14"/>
        <v>0</v>
      </c>
      <c r="EI6" s="20">
        <f t="shared" si="14"/>
        <v>0</v>
      </c>
      <c r="EJ6" s="21">
        <f t="shared" si="14"/>
        <v>0.09</v>
      </c>
      <c r="EK6" s="21">
        <f t="shared" si="14"/>
        <v>0.13</v>
      </c>
      <c r="EL6" s="21">
        <f t="shared" si="14"/>
        <v>0.36</v>
      </c>
      <c r="EM6" s="21">
        <f t="shared" si="14"/>
        <v>0.39</v>
      </c>
      <c r="EN6" s="21">
        <f t="shared" si="14"/>
        <v>0.27</v>
      </c>
      <c r="EO6" s="20" t="str">
        <f>IF(EO7="","",IF(EO7="-","【-】","【"&amp;SUBSTITUTE(TEXT(EO7,"#,##0.00"),"-","△")&amp;"】"))</f>
        <v>【0.15】</v>
      </c>
    </row>
    <row r="7" spans="1:148" s="22" customFormat="1" x14ac:dyDescent="0.15">
      <c r="A7" s="14"/>
      <c r="B7" s="23">
        <v>2021</v>
      </c>
      <c r="C7" s="23">
        <v>62014</v>
      </c>
      <c r="D7" s="23">
        <v>46</v>
      </c>
      <c r="E7" s="23">
        <v>17</v>
      </c>
      <c r="F7" s="23">
        <v>4</v>
      </c>
      <c r="G7" s="23">
        <v>0</v>
      </c>
      <c r="H7" s="23" t="s">
        <v>96</v>
      </c>
      <c r="I7" s="23" t="s">
        <v>97</v>
      </c>
      <c r="J7" s="23" t="s">
        <v>98</v>
      </c>
      <c r="K7" s="23" t="s">
        <v>99</v>
      </c>
      <c r="L7" s="23" t="s">
        <v>100</v>
      </c>
      <c r="M7" s="23" t="s">
        <v>101</v>
      </c>
      <c r="N7" s="24" t="s">
        <v>102</v>
      </c>
      <c r="O7" s="24">
        <v>12.79</v>
      </c>
      <c r="P7" s="24">
        <v>9.86</v>
      </c>
      <c r="Q7" s="24">
        <v>76.17</v>
      </c>
      <c r="R7" s="24">
        <v>3355</v>
      </c>
      <c r="S7" s="24">
        <v>242284</v>
      </c>
      <c r="T7" s="24">
        <v>381.3</v>
      </c>
      <c r="U7" s="24">
        <v>635.41999999999996</v>
      </c>
      <c r="V7" s="24">
        <v>23752</v>
      </c>
      <c r="W7" s="24">
        <v>7.49</v>
      </c>
      <c r="X7" s="24">
        <v>3171.16</v>
      </c>
      <c r="Y7" s="24">
        <v>100</v>
      </c>
      <c r="Z7" s="24">
        <v>100</v>
      </c>
      <c r="AA7" s="24">
        <v>100</v>
      </c>
      <c r="AB7" s="24">
        <v>100</v>
      </c>
      <c r="AC7" s="24">
        <v>100</v>
      </c>
      <c r="AD7" s="24">
        <v>102.13</v>
      </c>
      <c r="AE7" s="24">
        <v>101.72</v>
      </c>
      <c r="AF7" s="24">
        <v>102.73</v>
      </c>
      <c r="AG7" s="24">
        <v>105.78</v>
      </c>
      <c r="AH7" s="24">
        <v>104.11</v>
      </c>
      <c r="AI7" s="24">
        <v>105.35</v>
      </c>
      <c r="AJ7" s="24">
        <v>0</v>
      </c>
      <c r="AK7" s="24">
        <v>0</v>
      </c>
      <c r="AL7" s="24">
        <v>0</v>
      </c>
      <c r="AM7" s="24">
        <v>0</v>
      </c>
      <c r="AN7" s="24">
        <v>0</v>
      </c>
      <c r="AO7" s="24">
        <v>109.51</v>
      </c>
      <c r="AP7" s="24">
        <v>112.88</v>
      </c>
      <c r="AQ7" s="24">
        <v>94.97</v>
      </c>
      <c r="AR7" s="24">
        <v>63.96</v>
      </c>
      <c r="AS7" s="24">
        <v>46.91</v>
      </c>
      <c r="AT7" s="24">
        <v>63.89</v>
      </c>
      <c r="AU7" s="24">
        <v>6.96</v>
      </c>
      <c r="AV7" s="24">
        <v>3.66</v>
      </c>
      <c r="AW7" s="24">
        <v>3.37</v>
      </c>
      <c r="AX7" s="24">
        <v>3.6</v>
      </c>
      <c r="AY7" s="24">
        <v>3.83</v>
      </c>
      <c r="AZ7" s="24">
        <v>47.44</v>
      </c>
      <c r="BA7" s="24">
        <v>49.18</v>
      </c>
      <c r="BB7" s="24">
        <v>47.72</v>
      </c>
      <c r="BC7" s="24">
        <v>44.24</v>
      </c>
      <c r="BD7" s="24">
        <v>44.35</v>
      </c>
      <c r="BE7" s="24">
        <v>44.07</v>
      </c>
      <c r="BF7" s="24">
        <v>2217.52</v>
      </c>
      <c r="BG7" s="24">
        <v>2168.06</v>
      </c>
      <c r="BH7" s="24">
        <v>2180.7399999999998</v>
      </c>
      <c r="BI7" s="24">
        <v>2081.23</v>
      </c>
      <c r="BJ7" s="24">
        <v>2108.38</v>
      </c>
      <c r="BK7" s="24">
        <v>1243.71</v>
      </c>
      <c r="BL7" s="24">
        <v>1194.1500000000001</v>
      </c>
      <c r="BM7" s="24">
        <v>1206.79</v>
      </c>
      <c r="BN7" s="24">
        <v>1258.43</v>
      </c>
      <c r="BO7" s="24">
        <v>1283.69</v>
      </c>
      <c r="BP7" s="24">
        <v>1201.79</v>
      </c>
      <c r="BQ7" s="24">
        <v>100</v>
      </c>
      <c r="BR7" s="24">
        <v>100</v>
      </c>
      <c r="BS7" s="24">
        <v>100</v>
      </c>
      <c r="BT7" s="24">
        <v>100</v>
      </c>
      <c r="BU7" s="24">
        <v>100</v>
      </c>
      <c r="BV7" s="24">
        <v>74.3</v>
      </c>
      <c r="BW7" s="24">
        <v>72.260000000000005</v>
      </c>
      <c r="BX7" s="24">
        <v>71.84</v>
      </c>
      <c r="BY7" s="24">
        <v>73.36</v>
      </c>
      <c r="BZ7" s="24">
        <v>82.53</v>
      </c>
      <c r="CA7" s="24">
        <v>75.31</v>
      </c>
      <c r="CB7" s="24">
        <v>184.01</v>
      </c>
      <c r="CC7" s="24">
        <v>183.59</v>
      </c>
      <c r="CD7" s="24">
        <v>183.44</v>
      </c>
      <c r="CE7" s="24">
        <v>181.21</v>
      </c>
      <c r="CF7" s="24">
        <v>181.73</v>
      </c>
      <c r="CG7" s="24">
        <v>221.81</v>
      </c>
      <c r="CH7" s="24">
        <v>230.02</v>
      </c>
      <c r="CI7" s="24">
        <v>228.47</v>
      </c>
      <c r="CJ7" s="24">
        <v>224.88</v>
      </c>
      <c r="CK7" s="24">
        <v>190.48</v>
      </c>
      <c r="CL7" s="24">
        <v>216.39</v>
      </c>
      <c r="CM7" s="24" t="s">
        <v>102</v>
      </c>
      <c r="CN7" s="24" t="s">
        <v>102</v>
      </c>
      <c r="CO7" s="24" t="s">
        <v>102</v>
      </c>
      <c r="CP7" s="24" t="s">
        <v>102</v>
      </c>
      <c r="CQ7" s="24" t="s">
        <v>102</v>
      </c>
      <c r="CR7" s="24">
        <v>43.36</v>
      </c>
      <c r="CS7" s="24">
        <v>42.56</v>
      </c>
      <c r="CT7" s="24">
        <v>42.47</v>
      </c>
      <c r="CU7" s="24">
        <v>42.4</v>
      </c>
      <c r="CV7" s="24">
        <v>44.24</v>
      </c>
      <c r="CW7" s="24">
        <v>42.57</v>
      </c>
      <c r="CX7" s="24">
        <v>85.89</v>
      </c>
      <c r="CY7" s="24">
        <v>86.46</v>
      </c>
      <c r="CZ7" s="24">
        <v>87.19</v>
      </c>
      <c r="DA7" s="24">
        <v>87.78</v>
      </c>
      <c r="DB7" s="24">
        <v>88.48</v>
      </c>
      <c r="DC7" s="24">
        <v>83.06</v>
      </c>
      <c r="DD7" s="24">
        <v>83.32</v>
      </c>
      <c r="DE7" s="24">
        <v>83.75</v>
      </c>
      <c r="DF7" s="24">
        <v>84.19</v>
      </c>
      <c r="DG7" s="24">
        <v>88.15</v>
      </c>
      <c r="DH7" s="24">
        <v>85.24</v>
      </c>
      <c r="DI7" s="24">
        <v>28.77</v>
      </c>
      <c r="DJ7" s="24">
        <v>31</v>
      </c>
      <c r="DK7" s="24">
        <v>33.08</v>
      </c>
      <c r="DL7" s="24">
        <v>35.4</v>
      </c>
      <c r="DM7" s="24">
        <v>37.880000000000003</v>
      </c>
      <c r="DN7" s="24">
        <v>23.93</v>
      </c>
      <c r="DO7" s="24">
        <v>24.68</v>
      </c>
      <c r="DP7" s="24">
        <v>24.68</v>
      </c>
      <c r="DQ7" s="24">
        <v>21.36</v>
      </c>
      <c r="DR7" s="24">
        <v>31.73</v>
      </c>
      <c r="DS7" s="24">
        <v>25.87</v>
      </c>
      <c r="DT7" s="24">
        <v>0</v>
      </c>
      <c r="DU7" s="24">
        <v>0</v>
      </c>
      <c r="DV7" s="24">
        <v>0</v>
      </c>
      <c r="DW7" s="24">
        <v>0</v>
      </c>
      <c r="DX7" s="24">
        <v>0</v>
      </c>
      <c r="DY7" s="24">
        <v>0</v>
      </c>
      <c r="DZ7" s="24">
        <v>0.01</v>
      </c>
      <c r="EA7" s="24">
        <v>8.6199999999999992</v>
      </c>
      <c r="EB7" s="24">
        <v>0.01</v>
      </c>
      <c r="EC7" s="24">
        <v>0</v>
      </c>
      <c r="ED7" s="24">
        <v>0.01</v>
      </c>
      <c r="EE7" s="24">
        <v>0</v>
      </c>
      <c r="EF7" s="24">
        <v>0</v>
      </c>
      <c r="EG7" s="24">
        <v>7.0000000000000007E-2</v>
      </c>
      <c r="EH7" s="24">
        <v>0</v>
      </c>
      <c r="EI7" s="24">
        <v>0</v>
      </c>
      <c r="EJ7" s="24">
        <v>0.09</v>
      </c>
      <c r="EK7" s="24">
        <v>0.13</v>
      </c>
      <c r="EL7" s="24">
        <v>0.36</v>
      </c>
      <c r="EM7" s="24">
        <v>0.39</v>
      </c>
      <c r="EN7" s="24">
        <v>0.27</v>
      </c>
      <c r="EO7" s="24">
        <v>0.15</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112</v>
      </c>
      <c r="F13" t="s">
        <v>111</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経営企画課y24132pc153</cp:lastModifiedBy>
  <cp:lastPrinted>2023-01-23T02:08:17Z</cp:lastPrinted>
  <dcterms:created xsi:type="dcterms:W3CDTF">2023-01-12T23:37:27Z</dcterms:created>
  <dcterms:modified xsi:type="dcterms:W3CDTF">2023-01-23T02:09:55Z</dcterms:modified>
  <cp:category/>
</cp:coreProperties>
</file>