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0"/>
  <workbookPr/>
  <mc:AlternateContent xmlns:mc="http://schemas.openxmlformats.org/markup-compatibility/2006">
    <mc:Choice Requires="x15">
      <x15ac:absPath xmlns:x15ac="http://schemas.microsoft.com/office/spreadsheetml/2010/11/ac" url="\\172.28.3.201\共有フォルダ\400_下水道T共有F\02.2　決算統計関係\R02    決算統計\経営比較分析表\02_【経営比較分析表】2020_063827_47_1718\"/>
    </mc:Choice>
  </mc:AlternateContent>
  <xr:revisionPtr revIDLastSave="0" documentId="13_ncr:1_{2D0C1BBC-13F3-44C9-A86D-451363747979}" xr6:coauthVersionLast="36" xr6:coauthVersionMax="36" xr10:uidLastSave="{00000000-0000-0000-0000-000000000000}"/>
  <workbookProtection workbookAlgorithmName="SHA-512" workbookHashValue="Zsjp0RhuMgFUWhWrMWoGxrVaPJZViK8DgEmb77GIIjXQYn8NX+u9DE5C7tW/13EEDWu9uCOc4YnA3PgH3z+sDw==" workbookSaltValue="Wink1dG9YVJ2Nln6FLPA/w==" workbookSpinCount="100000" lockStructure="1"/>
  <bookViews>
    <workbookView xWindow="0" yWindow="0" windowWidth="28800" windowHeight="1272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AT10" i="4"/>
  <c r="AL10" i="4"/>
  <c r="AD10" i="4"/>
  <c r="I10" i="4"/>
  <c r="B10" i="4"/>
  <c r="P8" i="4"/>
  <c r="I8"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<sst xmlns="http://schemas.openxmlformats.org/spreadsheetml/2006/main" count="236" uniqueCount="119">
  <si>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</si>
  <si>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</si>
  <si>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</si>
  <si>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</si>
  <si>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</si>
  <si>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</si>
  <si>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</si>
  <si>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</si>
  <si>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</si>
  <si>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</si>
  <si>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</si>
  <si>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</si>
  <si>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</si>
  <si>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</si>
  <si>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</si>
  <si>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</si>
  <si>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</si>
  <si>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</si>
  <si>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</si>
  <si>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</si>
  <si>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</si>
  <si>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</si>
  <si>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</si>
  <si>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</si>
  <si>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</si>
  <si>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</si>
  <si>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</si>
  <si>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</si>
  <si>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</si>
  <si>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</si>
  <si>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</si>
  <si>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</si>
  <si>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</si>
  <si>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</si>
  <si>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</si>
  <si>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</si>
  <si>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</si>
  <si>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</si>
  <si>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</si>
  <si>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</si>
  <si>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</si>
  <si>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</si>
  <si>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</si>
  <si>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</si>
  <si>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</si>
  <si>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</si>
  <si>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</si>
  <si>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</si>
  <si>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</si>
  <si>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</si>
  <si>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</si>
  <si>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</si>
  <si>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</si>
  <si>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</si>
  <si>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</si>
  <si>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</si>
  <si>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</si>
  <si>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</si>
  <si>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</si>
  <si>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</si>
  <si>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</si>
  <si>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</si>
  <si>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</si>
  <si>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</si>
  <si>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</si>
  <si>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</si>
  <si>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</si>
  <si>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</si>
  <si>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</si>
  <si>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</si>
  <si>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</si>
  <si>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</si>
  <si>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</si>
  <si>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</si>
  <si>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</si>
  <si>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</si>
  <si>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</si>
  <si>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</si>
  <si>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</si>
  <si>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</si>
  <si>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</si>
  <si>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</si>
  <si>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</si>
  <si>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</si>
  <si>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</si>
  <si>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</si>
  <si>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</si>
  <si>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</si>
  <si>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</si>
  <si>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</si>
  <si>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</si>
  <si>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</si>
  <si>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</si>
  <si>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</si>
  <si>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</si>
  <si>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</si>
  <si>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</si>
  <si>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</si>
  <si>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</si>
  <si>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</si>
  <si>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</si>
  <si>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</si>
  <si>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</si>
  <si>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</si>
  <si>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</si>
  <si>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</si>
  <si>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</si>
  <si>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</si>
  <si>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</si>
  <si>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</si>
  <si>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</si>
  <si>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</si>
  <si>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</si>
  <si>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</si>
  <si>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</si>
  <si>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</si>
  <si>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処理場の機器類が耐用年数を迎えていることから、順次機器の更新を行っているところであるが、流域下水道への編入計画もあるため、更新については慎重に行っていく。
　管渠については、約２０年程度で耐用年数には達していないため、今後更新計画を策定していく。</t>
    <rPh sb="45" eb="47">
      <t>リュウイキ</t>
    </rPh>
    <rPh sb="47" eb="50">
      <t>ゲスイドウ</t>
    </rPh>
    <rPh sb="52" eb="54">
      <t>ヘンニュウ</t>
    </rPh>
    <rPh sb="54" eb="56">
      <t>ケイカク</t>
    </rPh>
    <rPh sb="62" eb="64">
      <t>コウシン</t>
    </rPh>
    <rPh sb="69" eb="71">
      <t>シンチョウ</t>
    </rPh>
    <rPh sb="72" eb="73">
      <t>オコナ</t>
    </rPh>
    <phoneticPr fontId="4"/>
  </si>
  <si>
    <t>　厳しい経営状況であるため、農業集落排水使用料の改定も視野に入れ、維持管理費の削減、接続世帯の更なる増加及び収納体制の強化による滞納額の減少に努め、農業集落排水事業経営の安定化を図る。</t>
    <phoneticPr fontId="4"/>
  </si>
  <si>
    <t>　年々人口が減少しているなか、接続率については頭打ちの状況である。
　企業債残高対事業規模比率については一般会計負担額が地方債現在高と同等となっているため、当該値が0.00となったものである。
　農業集落排水使用料の未収金については、税務会計課と連携を密にし、滞納額の減少に努めている。
　平成２１年６月分より平均１２．９％の料金改定を行い、料金水準は平均値を上回っている。
　建設改良地方債の償還額は、令和３年度がピークとなるが、料金収入や資本費平準化債だけでは費用を賄うことができず、一般会計に頼らざるを得ない状況である。
　令和６年度から公営企業会計への移行が予定されており、さらなる経営の健全性及び効率性を追求していく。</t>
    <rPh sb="265" eb="267">
      <t>レイワ</t>
    </rPh>
    <rPh sb="268" eb="270">
      <t>ネンド</t>
    </rPh>
    <rPh sb="272" eb="274">
      <t>コウエイ</t>
    </rPh>
    <rPh sb="274" eb="276">
      <t>キギョウ</t>
    </rPh>
    <rPh sb="276" eb="278">
      <t>カイケイ</t>
    </rPh>
    <rPh sb="280" eb="282">
      <t>イコウ</t>
    </rPh>
    <rPh sb="283" eb="285">
      <t>ヨテイ</t>
    </rPh>
    <rPh sb="295" eb="297">
      <t>ケイエイ</t>
    </rPh>
    <rPh sb="298" eb="301">
      <t>ケンゼンセイ</t>
    </rPh>
    <rPh sb="301" eb="302">
      <t>オヨ</t>
    </rPh>
    <rPh sb="307" eb="309">
      <t>ツイキュウ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</si>
</sst>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0" fillId="0" borderId="6"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D69-49DE-B3D8-3B78FDB0FF3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AD69-49DE-B3D8-3B78FDB0FF3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45.12</c:v>
                </c:pt>
                <c:pt idx="1">
                  <c:v>45.12</c:v>
                </c:pt>
                <c:pt idx="2">
                  <c:v>42.95</c:v>
                </c:pt>
                <c:pt idx="3">
                  <c:v>39.049999999999997</c:v>
                </c:pt>
                <c:pt idx="4">
                  <c:v>44.03</c:v>
                </c:pt>
              </c:numCache>
            </c:numRef>
          </c:val>
          <c:extLst>
            <c:ext xmlns:c16="http://schemas.microsoft.com/office/drawing/2014/chart" uri="{C3380CC4-5D6E-409C-BE32-E72D297353CC}">
              <c16:uniqueId val="{00000000-E636-4B00-9D59-56B702B46A6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E636-4B00-9D59-56B702B46A6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90.18</c:v>
                </c:pt>
                <c:pt idx="1">
                  <c:v>90.78</c:v>
                </c:pt>
                <c:pt idx="2">
                  <c:v>92.36</c:v>
                </c:pt>
                <c:pt idx="3">
                  <c:v>92.76</c:v>
                </c:pt>
                <c:pt idx="4">
                  <c:v>92.83</c:v>
                </c:pt>
              </c:numCache>
            </c:numRef>
          </c:val>
          <c:extLst>
            <c:ext xmlns:c16="http://schemas.microsoft.com/office/drawing/2014/chart" uri="{C3380CC4-5D6E-409C-BE32-E72D297353CC}">
              <c16:uniqueId val="{00000000-C1BE-447E-A688-E2B8E04B07D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C1BE-447E-A688-E2B8E04B07D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52.06</c:v>
                </c:pt>
                <c:pt idx="1">
                  <c:v>72.34</c:v>
                </c:pt>
                <c:pt idx="2">
                  <c:v>68.12</c:v>
                </c:pt>
                <c:pt idx="3">
                  <c:v>72.209999999999994</c:v>
                </c:pt>
                <c:pt idx="4">
                  <c:v>65.540000000000006</c:v>
                </c:pt>
              </c:numCache>
            </c:numRef>
          </c:val>
          <c:extLst>
            <c:ext xmlns:c16="http://schemas.microsoft.com/office/drawing/2014/chart" uri="{C3380CC4-5D6E-409C-BE32-E72D297353CC}">
              <c16:uniqueId val="{00000000-D3CF-4061-BEE2-D6CE3804987F}"/>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3CF-4061-BEE2-D6CE3804987F}"/>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256-410A-A326-792A590C1DC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256-410A-A326-792A590C1DC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6B7-42D1-9FBA-5A18FEF7180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6B7-42D1-9FBA-5A18FEF7180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53D-441C-AFC2-1BDC58DB147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53D-441C-AFC2-1BDC58DB147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658-4932-93AC-27427B2CB8C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58-4932-93AC-27427B2CB8C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formatCode="#,##0.00;&quot;△&quot;#,##0.00;&quot;-&quot;">
                  <c:v>2184.6999999999998</c:v>
                </c:pt>
                <c:pt idx="1">
                  <c:v>0</c:v>
                </c:pt>
                <c:pt idx="2">
                  <c:v>0</c:v>
                </c:pt>
                <c:pt idx="3">
                  <c:v>0</c:v>
                </c:pt>
                <c:pt idx="4">
                  <c:v>0</c:v>
                </c:pt>
              </c:numCache>
            </c:numRef>
          </c:val>
          <c:extLst>
            <c:ext xmlns:c16="http://schemas.microsoft.com/office/drawing/2014/chart" uri="{C3380CC4-5D6E-409C-BE32-E72D297353CC}">
              <c16:uniqueId val="{00000000-792A-4393-94CF-83028C96D85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792A-4393-94CF-83028C96D85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38.75</c:v>
                </c:pt>
                <c:pt idx="1">
                  <c:v>92.47</c:v>
                </c:pt>
                <c:pt idx="2">
                  <c:v>65.23</c:v>
                </c:pt>
                <c:pt idx="3">
                  <c:v>86.36</c:v>
                </c:pt>
                <c:pt idx="4">
                  <c:v>66.45</c:v>
                </c:pt>
              </c:numCache>
            </c:numRef>
          </c:val>
          <c:extLst>
            <c:ext xmlns:c16="http://schemas.microsoft.com/office/drawing/2014/chart" uri="{C3380CC4-5D6E-409C-BE32-E72D297353CC}">
              <c16:uniqueId val="{00000000-617F-4972-8E1C-02354C536F4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617F-4972-8E1C-02354C536F4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502.2</c:v>
                </c:pt>
                <c:pt idx="1">
                  <c:v>208.75</c:v>
                </c:pt>
                <c:pt idx="2">
                  <c:v>307.04000000000002</c:v>
                </c:pt>
                <c:pt idx="3">
                  <c:v>235.35</c:v>
                </c:pt>
                <c:pt idx="4">
                  <c:v>308.44</c:v>
                </c:pt>
              </c:numCache>
            </c:numRef>
          </c:val>
          <c:extLst>
            <c:ext xmlns:c16="http://schemas.microsoft.com/office/drawing/2014/chart" uri="{C3380CC4-5D6E-409C-BE32-E72D297353CC}">
              <c16:uniqueId val="{00000000-A5A4-4350-A033-078DF0DCF50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A5A4-4350-A033-078DF0DCF50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C5" zoomScale="130" zoomScaleNormal="130" workbookViewId="0">
      <selection activeCell="BD16" sqref="BD1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川西町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14707</v>
      </c>
      <c r="AM8" s="69"/>
      <c r="AN8" s="69"/>
      <c r="AO8" s="69"/>
      <c r="AP8" s="69"/>
      <c r="AQ8" s="69"/>
      <c r="AR8" s="69"/>
      <c r="AS8" s="69"/>
      <c r="AT8" s="68">
        <f>データ!T6</f>
        <v>166.6</v>
      </c>
      <c r="AU8" s="68"/>
      <c r="AV8" s="68"/>
      <c r="AW8" s="68"/>
      <c r="AX8" s="68"/>
      <c r="AY8" s="68"/>
      <c r="AZ8" s="68"/>
      <c r="BA8" s="68"/>
      <c r="BB8" s="68">
        <f>データ!U6</f>
        <v>88.28</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6.23</v>
      </c>
      <c r="Q10" s="68"/>
      <c r="R10" s="68"/>
      <c r="S10" s="68"/>
      <c r="T10" s="68"/>
      <c r="U10" s="68"/>
      <c r="V10" s="68"/>
      <c r="W10" s="68">
        <f>データ!Q6</f>
        <v>86.06</v>
      </c>
      <c r="X10" s="68"/>
      <c r="Y10" s="68"/>
      <c r="Z10" s="68"/>
      <c r="AA10" s="68"/>
      <c r="AB10" s="68"/>
      <c r="AC10" s="68"/>
      <c r="AD10" s="69">
        <f>データ!R6</f>
        <v>3850</v>
      </c>
      <c r="AE10" s="69"/>
      <c r="AF10" s="69"/>
      <c r="AG10" s="69"/>
      <c r="AH10" s="69"/>
      <c r="AI10" s="69"/>
      <c r="AJ10" s="69"/>
      <c r="AK10" s="2"/>
      <c r="AL10" s="69">
        <f>データ!V6</f>
        <v>907</v>
      </c>
      <c r="AM10" s="69"/>
      <c r="AN10" s="69"/>
      <c r="AO10" s="69"/>
      <c r="AP10" s="69"/>
      <c r="AQ10" s="69"/>
      <c r="AR10" s="69"/>
      <c r="AS10" s="69"/>
      <c r="AT10" s="68">
        <f>データ!W6</f>
        <v>0.98</v>
      </c>
      <c r="AU10" s="68"/>
      <c r="AV10" s="68"/>
      <c r="AW10" s="68"/>
      <c r="AX10" s="68"/>
      <c r="AY10" s="68"/>
      <c r="AZ10" s="68"/>
      <c r="BA10" s="68"/>
      <c r="BB10" s="68">
        <f>データ!X6</f>
        <v>925.51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4"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44</v>
      </c>
      <c r="N86" s="26" t="s">
        <v>44</v>
      </c>
      <c r="O86" s="26" t="str">
        <f>データ!EO6</f>
        <v>【0.16】</v>
      </c>
    </row>
  </sheetData>
  <sheetProtection algorithmName="SHA-512" hashValue="HpN0DqTlkxm6UZeBegawF+85G5US86F2e1Mh9uzY5yNWjAEVieD8tjq1gq8HkVdCEzTNb7nVq0yb+KbMNOtF7A==" saltValue="MA2y2m50QQw48oPN0t6Fv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63827</v>
      </c>
      <c r="D6" s="33">
        <f t="shared" si="3"/>
        <v>47</v>
      </c>
      <c r="E6" s="33">
        <f t="shared" si="3"/>
        <v>17</v>
      </c>
      <c r="F6" s="33">
        <f t="shared" si="3"/>
        <v>5</v>
      </c>
      <c r="G6" s="33">
        <f t="shared" si="3"/>
        <v>0</v>
      </c>
      <c r="H6" s="33" t="str">
        <f t="shared" si="3"/>
        <v>山形県　川西町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6.23</v>
      </c>
      <c r="Q6" s="34">
        <f t="shared" si="3"/>
        <v>86.06</v>
      </c>
      <c r="R6" s="34">
        <f t="shared" si="3"/>
        <v>3850</v>
      </c>
      <c r="S6" s="34">
        <f t="shared" si="3"/>
        <v>14707</v>
      </c>
      <c r="T6" s="34">
        <f t="shared" si="3"/>
        <v>166.6</v>
      </c>
      <c r="U6" s="34">
        <f t="shared" si="3"/>
        <v>88.28</v>
      </c>
      <c r="V6" s="34">
        <f t="shared" si="3"/>
        <v>907</v>
      </c>
      <c r="W6" s="34">
        <f t="shared" si="3"/>
        <v>0.98</v>
      </c>
      <c r="X6" s="34">
        <f t="shared" si="3"/>
        <v>925.51</v>
      </c>
      <c r="Y6" s="35">
        <f>IF(Y7="",NA(),Y7)</f>
        <v>52.06</v>
      </c>
      <c r="Z6" s="35">
        <f t="shared" ref="Z6:AH6" si="4">IF(Z7="",NA(),Z7)</f>
        <v>72.34</v>
      </c>
      <c r="AA6" s="35">
        <f t="shared" si="4"/>
        <v>68.12</v>
      </c>
      <c r="AB6" s="35">
        <f t="shared" si="4"/>
        <v>72.209999999999994</v>
      </c>
      <c r="AC6" s="35">
        <f t="shared" si="4"/>
        <v>65.540000000000006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2184.6999999999998</v>
      </c>
      <c r="BG6" s="34">
        <f t="shared" ref="BG6:BO6" si="7">IF(BG7="",NA(),BG7)</f>
        <v>0</v>
      </c>
      <c r="BH6" s="34">
        <f t="shared" si="7"/>
        <v>0</v>
      </c>
      <c r="BI6" s="34">
        <f t="shared" si="7"/>
        <v>0</v>
      </c>
      <c r="BJ6" s="34">
        <f t="shared" si="7"/>
        <v>0</v>
      </c>
      <c r="BK6" s="35">
        <f t="shared" si="7"/>
        <v>974.93</v>
      </c>
      <c r="BL6" s="35">
        <f t="shared" si="7"/>
        <v>855.8</v>
      </c>
      <c r="BM6" s="35">
        <f t="shared" si="7"/>
        <v>789.46</v>
      </c>
      <c r="BN6" s="35">
        <f t="shared" si="7"/>
        <v>826.83</v>
      </c>
      <c r="BO6" s="35">
        <f t="shared" si="7"/>
        <v>867.83</v>
      </c>
      <c r="BP6" s="34" t="str">
        <f>IF(BP7="","",IF(BP7="-","【-】","【"&amp;SUBSTITUTE(TEXT(BP7,"#,##0.00"),"-","△")&amp;"】"))</f>
        <v>【832.52】</v>
      </c>
      <c r="BQ6" s="35">
        <f>IF(BQ7="",NA(),BQ7)</f>
        <v>38.75</v>
      </c>
      <c r="BR6" s="35">
        <f t="shared" ref="BR6:BZ6" si="8">IF(BR7="",NA(),BR7)</f>
        <v>92.47</v>
      </c>
      <c r="BS6" s="35">
        <f t="shared" si="8"/>
        <v>65.23</v>
      </c>
      <c r="BT6" s="35">
        <f t="shared" si="8"/>
        <v>86.36</v>
      </c>
      <c r="BU6" s="35">
        <f t="shared" si="8"/>
        <v>66.45</v>
      </c>
      <c r="BV6" s="35">
        <f t="shared" si="8"/>
        <v>55.32</v>
      </c>
      <c r="BW6" s="35">
        <f t="shared" si="8"/>
        <v>59.8</v>
      </c>
      <c r="BX6" s="35">
        <f t="shared" si="8"/>
        <v>57.77</v>
      </c>
      <c r="BY6" s="35">
        <f t="shared" si="8"/>
        <v>57.31</v>
      </c>
      <c r="BZ6" s="35">
        <f t="shared" si="8"/>
        <v>57.08</v>
      </c>
      <c r="CA6" s="34" t="str">
        <f>IF(CA7="","",IF(CA7="-","【-】","【"&amp;SUBSTITUTE(TEXT(CA7,"#,##0.00"),"-","△")&amp;"】"))</f>
        <v>【60.94】</v>
      </c>
      <c r="CB6" s="35">
        <f>IF(CB7="",NA(),CB7)</f>
        <v>502.2</v>
      </c>
      <c r="CC6" s="35">
        <f t="shared" ref="CC6:CK6" si="9">IF(CC7="",NA(),CC7)</f>
        <v>208.75</v>
      </c>
      <c r="CD6" s="35">
        <f t="shared" si="9"/>
        <v>307.04000000000002</v>
      </c>
      <c r="CE6" s="35">
        <f t="shared" si="9"/>
        <v>235.35</v>
      </c>
      <c r="CF6" s="35">
        <f t="shared" si="9"/>
        <v>308.44</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45.12</v>
      </c>
      <c r="CN6" s="35">
        <f t="shared" ref="CN6:CV6" si="10">IF(CN7="",NA(),CN7)</f>
        <v>45.12</v>
      </c>
      <c r="CO6" s="35">
        <f t="shared" si="10"/>
        <v>42.95</v>
      </c>
      <c r="CP6" s="35">
        <f t="shared" si="10"/>
        <v>39.049999999999997</v>
      </c>
      <c r="CQ6" s="35">
        <f t="shared" si="10"/>
        <v>44.03</v>
      </c>
      <c r="CR6" s="35">
        <f t="shared" si="10"/>
        <v>60.65</v>
      </c>
      <c r="CS6" s="35">
        <f t="shared" si="10"/>
        <v>51.75</v>
      </c>
      <c r="CT6" s="35">
        <f t="shared" si="10"/>
        <v>50.68</v>
      </c>
      <c r="CU6" s="35">
        <f t="shared" si="10"/>
        <v>50.14</v>
      </c>
      <c r="CV6" s="35">
        <f t="shared" si="10"/>
        <v>54.83</v>
      </c>
      <c r="CW6" s="34" t="str">
        <f>IF(CW7="","",IF(CW7="-","【-】","【"&amp;SUBSTITUTE(TEXT(CW7,"#,##0.00"),"-","△")&amp;"】"))</f>
        <v>【54.84】</v>
      </c>
      <c r="CX6" s="35">
        <f>IF(CX7="",NA(),CX7)</f>
        <v>90.18</v>
      </c>
      <c r="CY6" s="35">
        <f t="shared" ref="CY6:DG6" si="11">IF(CY7="",NA(),CY7)</f>
        <v>90.78</v>
      </c>
      <c r="CZ6" s="35">
        <f t="shared" si="11"/>
        <v>92.36</v>
      </c>
      <c r="DA6" s="35">
        <f t="shared" si="11"/>
        <v>92.76</v>
      </c>
      <c r="DB6" s="35">
        <f t="shared" si="11"/>
        <v>92.83</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63827</v>
      </c>
      <c r="D7" s="37">
        <v>47</v>
      </c>
      <c r="E7" s="37">
        <v>17</v>
      </c>
      <c r="F7" s="37">
        <v>5</v>
      </c>
      <c r="G7" s="37">
        <v>0</v>
      </c>
      <c r="H7" s="37" t="s">
        <v>98</v>
      </c>
      <c r="I7" s="37" t="s">
        <v>99</v>
      </c>
      <c r="J7" s="37" t="s">
        <v>100</v>
      </c>
      <c r="K7" s="37" t="s">
        <v>101</v>
      </c>
      <c r="L7" s="37" t="s">
        <v>102</v>
      </c>
      <c r="M7" s="37" t="s">
        <v>103</v>
      </c>
      <c r="N7" s="38" t="s">
        <v>104</v>
      </c>
      <c r="O7" s="38" t="s">
        <v>105</v>
      </c>
      <c r="P7" s="38">
        <v>6.23</v>
      </c>
      <c r="Q7" s="38">
        <v>86.06</v>
      </c>
      <c r="R7" s="38">
        <v>3850</v>
      </c>
      <c r="S7" s="38">
        <v>14707</v>
      </c>
      <c r="T7" s="38">
        <v>166.6</v>
      </c>
      <c r="U7" s="38">
        <v>88.28</v>
      </c>
      <c r="V7" s="38">
        <v>907</v>
      </c>
      <c r="W7" s="38">
        <v>0.98</v>
      </c>
      <c r="X7" s="38">
        <v>925.51</v>
      </c>
      <c r="Y7" s="38">
        <v>52.06</v>
      </c>
      <c r="Z7" s="38">
        <v>72.34</v>
      </c>
      <c r="AA7" s="38">
        <v>68.12</v>
      </c>
      <c r="AB7" s="38">
        <v>72.209999999999994</v>
      </c>
      <c r="AC7" s="38">
        <v>65.540000000000006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2184.6999999999998</v>
      </c>
      <c r="BG7" s="38">
        <v>0</v>
      </c>
      <c r="BH7" s="38">
        <v>0</v>
      </c>
      <c r="BI7" s="38">
        <v>0</v>
      </c>
      <c r="BJ7" s="38">
        <v>0</v>
      </c>
      <c r="BK7" s="38">
        <v>974.93</v>
      </c>
      <c r="BL7" s="38">
        <v>855.8</v>
      </c>
      <c r="BM7" s="38">
        <v>789.46</v>
      </c>
      <c r="BN7" s="38">
        <v>826.83</v>
      </c>
      <c r="BO7" s="38">
        <v>867.83</v>
      </c>
      <c r="BP7" s="38">
        <v>832.52</v>
      </c>
      <c r="BQ7" s="38">
        <v>38.75</v>
      </c>
      <c r="BR7" s="38">
        <v>92.47</v>
      </c>
      <c r="BS7" s="38">
        <v>65.23</v>
      </c>
      <c r="BT7" s="38">
        <v>86.36</v>
      </c>
      <c r="BU7" s="38">
        <v>66.45</v>
      </c>
      <c r="BV7" s="38">
        <v>55.32</v>
      </c>
      <c r="BW7" s="38">
        <v>59.8</v>
      </c>
      <c r="BX7" s="38">
        <v>57.77</v>
      </c>
      <c r="BY7" s="38">
        <v>57.31</v>
      </c>
      <c r="BZ7" s="38">
        <v>57.08</v>
      </c>
      <c r="CA7" s="38">
        <v>60.94</v>
      </c>
      <c r="CB7" s="38">
        <v>502.2</v>
      </c>
      <c r="CC7" s="38">
        <v>208.75</v>
      </c>
      <c r="CD7" s="38">
        <v>307.04000000000002</v>
      </c>
      <c r="CE7" s="38">
        <v>235.35</v>
      </c>
      <c r="CF7" s="38">
        <v>308.44</v>
      </c>
      <c r="CG7" s="38">
        <v>283.17</v>
      </c>
      <c r="CH7" s="38">
        <v>263.76</v>
      </c>
      <c r="CI7" s="38">
        <v>274.35000000000002</v>
      </c>
      <c r="CJ7" s="38">
        <v>273.52</v>
      </c>
      <c r="CK7" s="38">
        <v>274.99</v>
      </c>
      <c r="CL7" s="38">
        <v>253.04</v>
      </c>
      <c r="CM7" s="38">
        <v>45.12</v>
      </c>
      <c r="CN7" s="38">
        <v>45.12</v>
      </c>
      <c r="CO7" s="38">
        <v>42.95</v>
      </c>
      <c r="CP7" s="38">
        <v>39.049999999999997</v>
      </c>
      <c r="CQ7" s="38">
        <v>44.03</v>
      </c>
      <c r="CR7" s="38">
        <v>60.65</v>
      </c>
      <c r="CS7" s="38">
        <v>51.75</v>
      </c>
      <c r="CT7" s="38">
        <v>50.68</v>
      </c>
      <c r="CU7" s="38">
        <v>50.14</v>
      </c>
      <c r="CV7" s="38">
        <v>54.83</v>
      </c>
      <c r="CW7" s="38">
        <v>54.84</v>
      </c>
      <c r="CX7" s="38">
        <v>90.18</v>
      </c>
      <c r="CY7" s="38">
        <v>90.78</v>
      </c>
      <c r="CZ7" s="38">
        <v>92.36</v>
      </c>
      <c r="DA7" s="38">
        <v>92.76</v>
      </c>
      <c r="DB7" s="38">
        <v>92.83</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0000721</cp:lastModifiedBy>
  <cp:lastPrinted>2022-01-17T07:49:58Z</cp:lastPrinted>
  <dcterms:created xsi:type="dcterms:W3CDTF">2021-12-03T07:55:16Z</dcterms:created>
  <dcterms:modified xsi:type="dcterms:W3CDTF">2022-01-17T07:50:02Z</dcterms:modified>
  <cp:category/>
</cp:coreProperties>
</file>