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6"/>
  <workbookPr/>
  <mc:AlternateContent xmlns:mc="http://schemas.openxmlformats.org/markup-compatibility/2006">
    <mc:Choice Requires="x15">
      <x15ac:absPath xmlns:x15ac="http://schemas.microsoft.com/office/spreadsheetml/2010/11/ac" url="\\10.13.151.226\share\共有フォルダ\1.総務係\⑤経営企画係\○経営比較分析表\下水道\R3年度（R2決算数値）\【経営比較分析表】2020_062031_46_1718\【経営比較分析表】2020_062031_46_1718\"/>
    </mc:Choice>
  </mc:AlternateContent>
  <xr:revisionPtr revIDLastSave="0" documentId="13_ncr:1_{A8866C9B-082B-41D8-8BDD-FA92F5749F2F}" xr6:coauthVersionLast="36" xr6:coauthVersionMax="36" xr10:uidLastSave="{00000000-0000-0000-0000-000000000000}"/>
  <workbookProtection workbookAlgorithmName="SHA-512" workbookHashValue="wiqpMDlqUcsIloQzob96VS8+UWszvFovp2nVTA+LsHo62EuEhobLHkcRNAjXwgL8AYJXZAR2dDY6P0TknEB78A==" workbookSaltValue="tZ1nnYlu2ubMeF+iaa8zvw==" workbookSpinCount="100000" lockStructure="1"/>
  <bookViews>
    <workbookView xWindow="0" yWindow="0" windowWidth="20490" windowHeight="745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AD10" i="4" s="1"/>
  <c r="Q6" i="5"/>
  <c r="P6" i="5"/>
  <c r="P10" i="4" s="1"/>
  <c r="O6" i="5"/>
  <c r="N6" i="5"/>
  <c r="M6" i="5"/>
  <c r="L6" i="5"/>
  <c r="W8" i="4" s="1"/>
  <c r="K6" i="5"/>
  <c r="J6" i="5"/>
  <c r="I8" i="4" s="1"/>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G85" i="4"/>
  <c r="E85" i="4"/>
  <c r="AT10" i="4"/>
  <c r="AL10" i="4"/>
  <c r="W10" i="4"/>
  <c r="I10" i="4"/>
  <c r="B10" i="4"/>
  <c r="BB8" i="4"/>
  <c r="AL8" i="4"/>
  <c r="AD8" i="4"/>
  <c r="P8" i="4"/>
  <c r="B8" i="4"/>
</calcChain>
</file>

<file path=xl/sharedStrings.xml><?xml version="1.0" encoding="utf-8"?>
<sst xmlns="http://schemas.openxmlformats.org/spreadsheetml/2006/main" count="231" uniqueCount="117">
  <si>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</si>
  <si>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</si>
  <si>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</si>
  <si>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</si>
  <si>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</si>
  <si>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</si>
  <si>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</si>
  <si>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</si>
  <si>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</si>
  <si>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</si>
  <si>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</si>
  <si>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</si>
  <si>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</si>
  <si>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</si>
  <si>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</si>
  <si>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</si>
  <si>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</si>
  <si>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</si>
  <si>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</si>
  <si>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</si>
  <si>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</si>
  <si>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</si>
  <si>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</si>
  <si>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</si>
  <si>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</si>
  <si>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</si>
  <si>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</si>
  <si>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</si>
  <si>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</si>
  <si>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</si>
  <si>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</si>
  <si>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</si>
  <si>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</si>
  <si>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</si>
  <si>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</si>
  <si>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</si>
  <si>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</si>
  <si>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</si>
  <si>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</si>
  <si>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</si>
  <si>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</si>
  <si>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</si>
  <si>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</si>
  <si>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</si>
  <si>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</si>
  <si>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</si>
  <si>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</si>
  <si>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</si>
  <si>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</si>
  <si>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</si>
  <si>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</si>
  <si>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</si>
  <si>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</si>
  <si>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</si>
  <si>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</si>
  <si>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</si>
  <si>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</si>
  <si>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</si>
  <si>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</si>
  <si>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</si>
  <si>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</si>
  <si>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</si>
  <si>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</si>
  <si>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</si>
  <si>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</si>
  <si>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</si>
  <si>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</si>
  <si>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</si>
  <si>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</si>
  <si>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</si>
  <si>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</si>
  <si>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</si>
  <si>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</si>
  <si>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</si>
  <si>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</si>
  <si>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</si>
  <si>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</si>
  <si>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</si>
  <si>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</si>
  <si>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</si>
  <si>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</si>
  <si>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</si>
  <si>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</si>
  <si>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</si>
  <si>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</si>
  <si>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</si>
  <si>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</si>
  <si>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</si>
  <si>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</si>
  <si>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</si>
  <si>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</si>
  <si>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</si>
  <si>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</si>
  <si>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</si>
  <si>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</si>
  <si>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鶴岡市</t>
  </si>
  <si>
    <t>法適用</t>
  </si>
  <si>
    <t>下水道事業</t>
  </si>
  <si>
    <t>特定環境保全公共下水道</t>
  </si>
  <si>
    <t>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</si>
  <si>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</si>
  <si>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</si>
  <si>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</si>
  <si>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</si>
  <si>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</si>
  <si>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</si>
  <si>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</si>
  <si>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</si>
  <si>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</si>
  <si>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</si>
  <si>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</si>
  <si>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</si>
  <si>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</si>
  <si>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</si>
  <si>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①減価償却累計額が他の類似団体よりも小さいことから、有形固定資産原価償却率は類似団体平均値よりも低い数値となっています。
　②令和2年度時点で法定耐用年数を超える管渠はありませんが、将来的には耐用年数に達することから、改築・更新時期を迎える管渠が増加することが考えられます。そのため、設備の回復・予防保全のための修繕や事業費の平準化を図り、計画的かつ効率的な維持修繕・改築更新に取り組んでいく必要があります。
　③管渠改善率は、類似団体の平均値よりも高い数値となっています。有形固定資産減価償却率と管渠改善率を見ても緊急な改築等の必要性は低いといえます。</t>
    <phoneticPr fontId="4"/>
  </si>
  <si>
    <t>　下水道事業の収入において、一般会計からの基準外繰入金によって下水道事業全体で収支のバランスを取っている現状ですが、原則として使用料収入のみで汚水処理にかかる経費を賄わなければならないため、一般会計からの繰入を減らす努力が必要となります。
　また、今後の施設の維持管理にかかる経費や改築費用の増加、人口減少による使用料収入の減少等が見込まれることを踏まえると、下水道事業サービスを持続的に提供していくには、安定した経営の実現が不可欠となります。そのためには、平成27年度に策定した「鶴岡市汚水処理施設整備構想」により整備を進め、併せてアセットマネジメントに取り組み、また、使用料の適正化、長寿命化計画による施設の改築を行っていく必要があります。</t>
    <rPh sb="124" eb="126">
      <t>コンゴ</t>
    </rPh>
    <phoneticPr fontId="4"/>
  </si>
  <si>
    <t>　①経常収支比率は、類似団体平均値よりもやや低くなっていますが100％を上回っており、使用料収入や一般会計からの繰入金等により維持管理費や企業債にかかる支払利息等の経費を賄えている状況となっています。
　②令和2年度も収益よりも費用が大きく欠損が発生している状況ですが、前年度と比べると改善しています。
　③流動比率は、新規処理施設建設へ充てるために借り入れた企業債の償還もあり100％を下回っていますが、流動負債が半分近く減少したため前年度より改善しました。
　④企業債現在高が増加した一方、使用料収入が減少したため企業債残高対事業規模比率は前年度と比べて高くなっています。
　⑤経費回収率は、令和2年度から新たな処理場が稼働を開始した事により維持管理費が増加した結果、経費回収率が100％を下回ったものと考えられますが、今後水洗化が普及することによって改善する可能性があります。
　⑥汚水処理原価は、前年度に比べて1割程高くなり、悪化しました。汚水処理費が増加した一方、年間有収水量が減少したためです。
　⑦施設利用率は、新規処理場の稼働開始もあり、前年度と比較して下回りました。施設が過大で実際の処理量に見合っていない状況となっています。
　⑧水洗化率は、水洗便所設置済人口が増加している事から前年度を上回りました。</t>
    <rPh sb="154" eb="158">
      <t>リュウドウヒリツ</t>
    </rPh>
    <rPh sb="160" eb="162">
      <t>シンキ</t>
    </rPh>
    <rPh sb="162" eb="164">
      <t>ショリ</t>
    </rPh>
    <rPh sb="164" eb="166">
      <t>シセツ</t>
    </rPh>
    <rPh sb="166" eb="168">
      <t>ケンセツ</t>
    </rPh>
    <rPh sb="204" eb="206">
      <t>フサイ</t>
    </rPh>
    <rPh sb="207" eb="209">
      <t>ハンブン</t>
    </rPh>
    <rPh sb="209" eb="210">
      <t>チカ</t>
    </rPh>
    <rPh sb="211" eb="213">
      <t>ゲンショウ</t>
    </rPh>
    <rPh sb="223" eb="225">
      <t>カイゼン</t>
    </rPh>
    <rPh sb="290" eb="292">
      <t>ケイヒ</t>
    </rPh>
    <rPh sb="292" eb="295">
      <t>カイシュウリツ</t>
    </rPh>
    <rPh sb="417" eb="419">
      <t>アッカ</t>
    </rPh>
    <rPh sb="455" eb="457">
      <t>シセツ</t>
    </rPh>
    <rPh sb="457" eb="459">
      <t>リヨウ</t>
    </rPh>
    <rPh sb="459" eb="460">
      <t>リツ</t>
    </rPh>
    <rPh sb="463" eb="465">
      <t>シンキ</t>
    </rPh>
    <rPh sb="465" eb="468">
      <t>ショリジョウ</t>
    </rPh>
    <rPh sb="469" eb="471">
      <t>カドウ</t>
    </rPh>
    <rPh sb="471" eb="473">
      <t>カイシ</t>
    </rPh>
    <rPh sb="477" eb="480">
      <t>ゼンネンド</t>
    </rPh>
    <rPh sb="481" eb="483">
      <t>ヒカク</t>
    </rPh>
    <rPh sb="485" eb="487">
      <t>シタマワ</t>
    </rPh>
    <rPh sb="524" eb="528">
      <t>スイセンカリツ</t>
    </rPh>
    <rPh sb="553" eb="555">
      <t>ウワマワ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</si>
</sst>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0.41</c:v>
                </c:pt>
                <c:pt idx="1">
                  <c:v>1.1399999999999999</c:v>
                </c:pt>
                <c:pt idx="2">
                  <c:v>2.0499999999999998</c:v>
                </c:pt>
                <c:pt idx="3">
                  <c:v>0.95</c:v>
                </c:pt>
                <c:pt idx="4">
                  <c:v>0.2</c:v>
                </c:pt>
              </c:numCache>
            </c:numRef>
          </c:val>
          <c:extLst>
            <c:ext xmlns:c16="http://schemas.microsoft.com/office/drawing/2014/chart" uri="{C3380CC4-5D6E-409C-BE32-E72D297353CC}">
              <c16:uniqueId val="{00000000-9651-48BB-A4A7-58658EA3B27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0.15</c:v>
                </c:pt>
                <c:pt idx="2">
                  <c:v>0.06</c:v>
                </c:pt>
                <c:pt idx="3">
                  <c:v>0.04</c:v>
                </c:pt>
                <c:pt idx="4">
                  <c:v>0.06</c:v>
                </c:pt>
              </c:numCache>
            </c:numRef>
          </c:val>
          <c:smooth val="0"/>
          <c:extLst>
            <c:ext xmlns:c16="http://schemas.microsoft.com/office/drawing/2014/chart" uri="{C3380CC4-5D6E-409C-BE32-E72D297353CC}">
              <c16:uniqueId val="{00000001-9651-48BB-A4A7-58658EA3B27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33.9</c:v>
                </c:pt>
                <c:pt idx="1">
                  <c:v>36.31</c:v>
                </c:pt>
                <c:pt idx="2">
                  <c:v>34.72</c:v>
                </c:pt>
                <c:pt idx="3">
                  <c:v>49.37</c:v>
                </c:pt>
                <c:pt idx="4">
                  <c:v>46.58</c:v>
                </c:pt>
              </c:numCache>
            </c:numRef>
          </c:val>
          <c:extLst>
            <c:ext xmlns:c16="http://schemas.microsoft.com/office/drawing/2014/chart" uri="{C3380CC4-5D6E-409C-BE32-E72D297353CC}">
              <c16:uniqueId val="{00000000-304C-4366-BEB1-18A3E7B275BC}"/>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43.18</c:v>
                </c:pt>
                <c:pt idx="1">
                  <c:v>42.38</c:v>
                </c:pt>
                <c:pt idx="2">
                  <c:v>46.17</c:v>
                </c:pt>
                <c:pt idx="3">
                  <c:v>45.68</c:v>
                </c:pt>
                <c:pt idx="4">
                  <c:v>45.87</c:v>
                </c:pt>
              </c:numCache>
            </c:numRef>
          </c:val>
          <c:smooth val="0"/>
          <c:extLst>
            <c:ext xmlns:c16="http://schemas.microsoft.com/office/drawing/2014/chart" uri="{C3380CC4-5D6E-409C-BE32-E72D297353CC}">
              <c16:uniqueId val="{00000001-304C-4366-BEB1-18A3E7B275BC}"/>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89.58</c:v>
                </c:pt>
                <c:pt idx="1">
                  <c:v>89.52</c:v>
                </c:pt>
                <c:pt idx="2">
                  <c:v>89.88</c:v>
                </c:pt>
                <c:pt idx="3">
                  <c:v>84.47</c:v>
                </c:pt>
                <c:pt idx="4">
                  <c:v>85.2</c:v>
                </c:pt>
              </c:numCache>
            </c:numRef>
          </c:val>
          <c:extLst>
            <c:ext xmlns:c16="http://schemas.microsoft.com/office/drawing/2014/chart" uri="{C3380CC4-5D6E-409C-BE32-E72D297353CC}">
              <c16:uniqueId val="{00000000-D000-4243-8DD3-36986E998142}"/>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86.43</c:v>
                </c:pt>
                <c:pt idx="1">
                  <c:v>87.01</c:v>
                </c:pt>
                <c:pt idx="2">
                  <c:v>87.84</c:v>
                </c:pt>
                <c:pt idx="3">
                  <c:v>87.96</c:v>
                </c:pt>
                <c:pt idx="4">
                  <c:v>87.65</c:v>
                </c:pt>
              </c:numCache>
            </c:numRef>
          </c:val>
          <c:smooth val="0"/>
          <c:extLst>
            <c:ext xmlns:c16="http://schemas.microsoft.com/office/drawing/2014/chart" uri="{C3380CC4-5D6E-409C-BE32-E72D297353CC}">
              <c16:uniqueId val="{00000001-D000-4243-8DD3-36986E998142}"/>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85.81</c:v>
                </c:pt>
                <c:pt idx="1">
                  <c:v>96.3</c:v>
                </c:pt>
                <c:pt idx="2">
                  <c:v>108.3</c:v>
                </c:pt>
                <c:pt idx="3">
                  <c:v>101.87</c:v>
                </c:pt>
                <c:pt idx="4">
                  <c:v>101.69</c:v>
                </c:pt>
              </c:numCache>
            </c:numRef>
          </c:val>
          <c:extLst>
            <c:ext xmlns:c16="http://schemas.microsoft.com/office/drawing/2014/chart" uri="{C3380CC4-5D6E-409C-BE32-E72D297353CC}">
              <c16:uniqueId val="{00000000-7C7C-4874-8801-EE59E3E659CD}"/>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101.17</c:v>
                </c:pt>
                <c:pt idx="1">
                  <c:v>103.61</c:v>
                </c:pt>
                <c:pt idx="2">
                  <c:v>102.95</c:v>
                </c:pt>
                <c:pt idx="3">
                  <c:v>103.34</c:v>
                </c:pt>
                <c:pt idx="4">
                  <c:v>102.7</c:v>
                </c:pt>
              </c:numCache>
            </c:numRef>
          </c:val>
          <c:smooth val="0"/>
          <c:extLst>
            <c:ext xmlns:c16="http://schemas.microsoft.com/office/drawing/2014/chart" uri="{C3380CC4-5D6E-409C-BE32-E72D297353CC}">
              <c16:uniqueId val="{00000001-7C7C-4874-8801-EE59E3E659CD}"/>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7.66</c:v>
                </c:pt>
                <c:pt idx="1">
                  <c:v>11.41</c:v>
                </c:pt>
                <c:pt idx="2">
                  <c:v>14.09</c:v>
                </c:pt>
                <c:pt idx="3">
                  <c:v>16.079999999999998</c:v>
                </c:pt>
                <c:pt idx="4">
                  <c:v>18.39</c:v>
                </c:pt>
              </c:numCache>
            </c:numRef>
          </c:val>
          <c:extLst>
            <c:ext xmlns:c16="http://schemas.microsoft.com/office/drawing/2014/chart" uri="{C3380CC4-5D6E-409C-BE32-E72D297353CC}">
              <c16:uniqueId val="{00000000-7313-455F-9865-E14A3C2C71EF}"/>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28.48</c:v>
                </c:pt>
                <c:pt idx="1">
                  <c:v>28.59</c:v>
                </c:pt>
                <c:pt idx="2">
                  <c:v>26.56</c:v>
                </c:pt>
                <c:pt idx="3">
                  <c:v>27.82</c:v>
                </c:pt>
                <c:pt idx="4">
                  <c:v>29.24</c:v>
                </c:pt>
              </c:numCache>
            </c:numRef>
          </c:val>
          <c:smooth val="0"/>
          <c:extLst>
            <c:ext xmlns:c16="http://schemas.microsoft.com/office/drawing/2014/chart" uri="{C3380CC4-5D6E-409C-BE32-E72D297353CC}">
              <c16:uniqueId val="{00000001-7313-455F-9865-E14A3C2C71EF}"/>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FB2-45D6-8E78-31AB01DAB10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3FB2-45D6-8E78-31AB01DAB10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72.83</c:v>
                </c:pt>
                <c:pt idx="1">
                  <c:v>81.12</c:v>
                </c:pt>
                <c:pt idx="2">
                  <c:v>55.77</c:v>
                </c:pt>
                <c:pt idx="3">
                  <c:v>50.29</c:v>
                </c:pt>
                <c:pt idx="4">
                  <c:v>44.21</c:v>
                </c:pt>
              </c:numCache>
            </c:numRef>
          </c:val>
          <c:extLst>
            <c:ext xmlns:c16="http://schemas.microsoft.com/office/drawing/2014/chart" uri="{C3380CC4-5D6E-409C-BE32-E72D297353CC}">
              <c16:uniqueId val="{00000000-316F-4B85-A506-601E065AF46E}"/>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68.930000000000007</c:v>
                </c:pt>
                <c:pt idx="1">
                  <c:v>80.63</c:v>
                </c:pt>
                <c:pt idx="2">
                  <c:v>27.02</c:v>
                </c:pt>
                <c:pt idx="3">
                  <c:v>29.74</c:v>
                </c:pt>
                <c:pt idx="4">
                  <c:v>48.2</c:v>
                </c:pt>
              </c:numCache>
            </c:numRef>
          </c:val>
          <c:smooth val="0"/>
          <c:extLst>
            <c:ext xmlns:c16="http://schemas.microsoft.com/office/drawing/2014/chart" uri="{C3380CC4-5D6E-409C-BE32-E72D297353CC}">
              <c16:uniqueId val="{00000001-316F-4B85-A506-601E065AF46E}"/>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73.349999999999994</c:v>
                </c:pt>
                <c:pt idx="1">
                  <c:v>85.65</c:v>
                </c:pt>
                <c:pt idx="2">
                  <c:v>51.26</c:v>
                </c:pt>
                <c:pt idx="3">
                  <c:v>61.6</c:v>
                </c:pt>
                <c:pt idx="4">
                  <c:v>67.42</c:v>
                </c:pt>
              </c:numCache>
            </c:numRef>
          </c:val>
          <c:extLst>
            <c:ext xmlns:c16="http://schemas.microsoft.com/office/drawing/2014/chart" uri="{C3380CC4-5D6E-409C-BE32-E72D297353CC}">
              <c16:uniqueId val="{00000000-D8C9-4CCC-BA67-BB984BCE16D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70.42</c:v>
                </c:pt>
                <c:pt idx="1">
                  <c:v>70.92</c:v>
                </c:pt>
                <c:pt idx="2">
                  <c:v>60.67</c:v>
                </c:pt>
                <c:pt idx="3">
                  <c:v>53.44</c:v>
                </c:pt>
                <c:pt idx="4">
                  <c:v>46.85</c:v>
                </c:pt>
              </c:numCache>
            </c:numRef>
          </c:val>
          <c:smooth val="0"/>
          <c:extLst>
            <c:ext xmlns:c16="http://schemas.microsoft.com/office/drawing/2014/chart" uri="{C3380CC4-5D6E-409C-BE32-E72D297353CC}">
              <c16:uniqueId val="{00000001-D8C9-4CCC-BA67-BB984BCE16D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1672.31</c:v>
                </c:pt>
                <c:pt idx="1">
                  <c:v>2051.86</c:v>
                </c:pt>
                <c:pt idx="2">
                  <c:v>2026.5</c:v>
                </c:pt>
                <c:pt idx="3">
                  <c:v>2039.75</c:v>
                </c:pt>
                <c:pt idx="4">
                  <c:v>2160.98</c:v>
                </c:pt>
              </c:numCache>
            </c:numRef>
          </c:val>
          <c:extLst>
            <c:ext xmlns:c16="http://schemas.microsoft.com/office/drawing/2014/chart" uri="{C3380CC4-5D6E-409C-BE32-E72D297353CC}">
              <c16:uniqueId val="{00000000-93D8-467B-AE3B-32248A520F5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1467.94</c:v>
                </c:pt>
                <c:pt idx="1">
                  <c:v>1144.94</c:v>
                </c:pt>
                <c:pt idx="2">
                  <c:v>1252.71</c:v>
                </c:pt>
                <c:pt idx="3">
                  <c:v>1267.3900000000001</c:v>
                </c:pt>
                <c:pt idx="4">
                  <c:v>1268.6300000000001</c:v>
                </c:pt>
              </c:numCache>
            </c:numRef>
          </c:val>
          <c:smooth val="0"/>
          <c:extLst>
            <c:ext xmlns:c16="http://schemas.microsoft.com/office/drawing/2014/chart" uri="{C3380CC4-5D6E-409C-BE32-E72D297353CC}">
              <c16:uniqueId val="{00000001-93D8-467B-AE3B-32248A520F5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92.02</c:v>
                </c:pt>
                <c:pt idx="1">
                  <c:v>100</c:v>
                </c:pt>
                <c:pt idx="2">
                  <c:v>100</c:v>
                </c:pt>
                <c:pt idx="3">
                  <c:v>100.01</c:v>
                </c:pt>
                <c:pt idx="4">
                  <c:v>89.45</c:v>
                </c:pt>
              </c:numCache>
            </c:numRef>
          </c:val>
          <c:extLst>
            <c:ext xmlns:c16="http://schemas.microsoft.com/office/drawing/2014/chart" uri="{C3380CC4-5D6E-409C-BE32-E72D297353CC}">
              <c16:uniqueId val="{00000000-FAEA-4399-A46F-CBD291051E46}"/>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83.3</c:v>
                </c:pt>
                <c:pt idx="1">
                  <c:v>88.16</c:v>
                </c:pt>
                <c:pt idx="2">
                  <c:v>87.03</c:v>
                </c:pt>
                <c:pt idx="3">
                  <c:v>84.3</c:v>
                </c:pt>
                <c:pt idx="4">
                  <c:v>82.88</c:v>
                </c:pt>
              </c:numCache>
            </c:numRef>
          </c:val>
          <c:smooth val="0"/>
          <c:extLst>
            <c:ext xmlns:c16="http://schemas.microsoft.com/office/drawing/2014/chart" uri="{C3380CC4-5D6E-409C-BE32-E72D297353CC}">
              <c16:uniqueId val="{00000001-FAEA-4399-A46F-CBD291051E46}"/>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221.01</c:v>
                </c:pt>
                <c:pt idx="1">
                  <c:v>204.44</c:v>
                </c:pt>
                <c:pt idx="2">
                  <c:v>206.36</c:v>
                </c:pt>
                <c:pt idx="3">
                  <c:v>206.06</c:v>
                </c:pt>
                <c:pt idx="4">
                  <c:v>228.28</c:v>
                </c:pt>
              </c:numCache>
            </c:numRef>
          </c:val>
          <c:extLst>
            <c:ext xmlns:c16="http://schemas.microsoft.com/office/drawing/2014/chart" uri="{C3380CC4-5D6E-409C-BE32-E72D297353CC}">
              <c16:uniqueId val="{00000000-8E35-43F0-99E5-71A78D663C7E}"/>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184.56</c:v>
                </c:pt>
                <c:pt idx="1">
                  <c:v>173.89</c:v>
                </c:pt>
                <c:pt idx="2">
                  <c:v>177.02</c:v>
                </c:pt>
                <c:pt idx="3">
                  <c:v>185.47</c:v>
                </c:pt>
                <c:pt idx="4">
                  <c:v>187.76</c:v>
                </c:pt>
              </c:numCache>
            </c:numRef>
          </c:val>
          <c:smooth val="0"/>
          <c:extLst>
            <c:ext xmlns:c16="http://schemas.microsoft.com/office/drawing/2014/chart" uri="{C3380CC4-5D6E-409C-BE32-E72D297353CC}">
              <c16:uniqueId val="{00000001-8E35-43F0-99E5-71A78D663C7E}"/>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【61.55】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鶴岡市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D1</v>
      </c>
      <c r="X8" s="72"/>
      <c r="Y8" s="72"/>
      <c r="Z8" s="72"/>
      <c r="AA8" s="72"/>
      <c r="AB8" s="72"/>
      <c r="AC8" s="72"/>
      <c r="AD8" s="73" t="str">
        <f>データ!$M$6</f>
        <v>非設置</v>
      </c>
      <c r="AE8" s="73"/>
      <c r="AF8" s="73"/>
      <c r="AG8" s="73"/>
      <c r="AH8" s="73"/>
      <c r="AI8" s="73"/>
      <c r="AJ8" s="73"/>
      <c r="AK8" s="3"/>
      <c r="AL8" s="69">
        <f>データ!S6</f>
        <v>124003</v>
      </c>
      <c r="AM8" s="69"/>
      <c r="AN8" s="69"/>
      <c r="AO8" s="69"/>
      <c r="AP8" s="69"/>
      <c r="AQ8" s="69"/>
      <c r="AR8" s="69"/>
      <c r="AS8" s="69"/>
      <c r="AT8" s="68">
        <f>データ!T6</f>
        <v>1311.53</v>
      </c>
      <c r="AU8" s="68"/>
      <c r="AV8" s="68"/>
      <c r="AW8" s="68"/>
      <c r="AX8" s="68"/>
      <c r="AY8" s="68"/>
      <c r="AZ8" s="68"/>
      <c r="BA8" s="68"/>
      <c r="BB8" s="68">
        <f>データ!U6</f>
        <v>94.55</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63.18</v>
      </c>
      <c r="J10" s="68"/>
      <c r="K10" s="68"/>
      <c r="L10" s="68"/>
      <c r="M10" s="68"/>
      <c r="N10" s="68"/>
      <c r="O10" s="68"/>
      <c r="P10" s="68">
        <f>データ!P6</f>
        <v>5.65</v>
      </c>
      <c r="Q10" s="68"/>
      <c r="R10" s="68"/>
      <c r="S10" s="68"/>
      <c r="T10" s="68"/>
      <c r="U10" s="68"/>
      <c r="V10" s="68"/>
      <c r="W10" s="68">
        <f>データ!Q6</f>
        <v>81.239999999999995</v>
      </c>
      <c r="X10" s="68"/>
      <c r="Y10" s="68"/>
      <c r="Z10" s="68"/>
      <c r="AA10" s="68"/>
      <c r="AB10" s="68"/>
      <c r="AC10" s="68"/>
      <c r="AD10" s="69">
        <f>データ!R6</f>
        <v>3883</v>
      </c>
      <c r="AE10" s="69"/>
      <c r="AF10" s="69"/>
      <c r="AG10" s="69"/>
      <c r="AH10" s="69"/>
      <c r="AI10" s="69"/>
      <c r="AJ10" s="69"/>
      <c r="AK10" s="2"/>
      <c r="AL10" s="69">
        <f>データ!V6</f>
        <v>6955</v>
      </c>
      <c r="AM10" s="69"/>
      <c r="AN10" s="69"/>
      <c r="AO10" s="69"/>
      <c r="AP10" s="69"/>
      <c r="AQ10" s="69"/>
      <c r="AR10" s="69"/>
      <c r="AS10" s="69"/>
      <c r="AT10" s="68">
        <f>データ!W6</f>
        <v>3.67</v>
      </c>
      <c r="AU10" s="68"/>
      <c r="AV10" s="68"/>
      <c r="AW10" s="68"/>
      <c r="AX10" s="68"/>
      <c r="AY10" s="68"/>
      <c r="AZ10" s="68"/>
      <c r="BA10" s="68"/>
      <c r="BB10" s="68">
        <f>データ!X6</f>
        <v>1895.1</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116</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114</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115</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【104.83】</v>
      </c>
      <c r="F85" s="26" t="str">
        <f>データ!AT6</f>
        <v>【61.55】</v>
      </c>
      <c r="G85" s="26" t="str">
        <f>データ!BE6</f>
        <v>【45.34】</v>
      </c>
      <c r="H85" s="26" t="str">
        <f>データ!BP6</f>
        <v>【1,260.21】</v>
      </c>
      <c r="I85" s="26" t="str">
        <f>データ!CA6</f>
        <v>【75.29】</v>
      </c>
      <c r="J85" s="26" t="str">
        <f>データ!CL6</f>
        <v>【215.41】</v>
      </c>
      <c r="K85" s="26" t="str">
        <f>データ!CW6</f>
        <v>【42.90】</v>
      </c>
      <c r="L85" s="26" t="str">
        <f>データ!DH6</f>
        <v>【84.75】</v>
      </c>
      <c r="M85" s="26" t="str">
        <f>データ!DS6</f>
        <v>【23.60】</v>
      </c>
      <c r="N85" s="26" t="str">
        <f>データ!ED6</f>
        <v>【0.01】</v>
      </c>
      <c r="O85" s="26" t="str">
        <f>データ!EO6</f>
        <v>【0.30】</v>
      </c>
    </row>
  </sheetData>
  <sheetProtection algorithmName="SHA-512" hashValue="G+NFVVxMvr1z4T8a1qOeJ+QV4h69Yu+YYV8BoNGh1G9zrY5OtgIEKwYscIdnCkY9ahvM7AZJTWpxg6qRK1/X+Q==" saltValue="tye0slevRRLcdev+x2TJt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54</v>
      </c>
      <c r="B4" s="30"/>
      <c r="C4" s="30"/>
      <c r="D4" s="30"/>
      <c r="E4" s="30"/>
      <c r="F4" s="30"/>
      <c r="G4" s="30"/>
      <c r="H4" s="80"/>
      <c r="I4" s="81"/>
      <c r="J4" s="81"/>
      <c r="K4" s="81"/>
      <c r="L4" s="81"/>
      <c r="M4" s="81"/>
      <c r="N4" s="81"/>
      <c r="O4" s="81"/>
      <c r="P4" s="81"/>
      <c r="Q4" s="81"/>
      <c r="R4" s="81"/>
      <c r="S4" s="81"/>
      <c r="T4" s="81"/>
      <c r="U4" s="81"/>
      <c r="V4" s="81"/>
      <c r="W4" s="81"/>
      <c r="X4" s="82"/>
      <c r="Y4" s="76" t="s">
        <v>55</v>
      </c>
      <c r="Z4" s="76"/>
      <c r="AA4" s="76"/>
      <c r="AB4" s="76"/>
      <c r="AC4" s="76"/>
      <c r="AD4" s="76"/>
      <c r="AE4" s="76"/>
      <c r="AF4" s="76"/>
      <c r="AG4" s="76"/>
      <c r="AH4" s="76"/>
      <c r="AI4" s="76"/>
      <c r="AJ4" s="76" t="s">
        <v>56</v>
      </c>
      <c r="AK4" s="76"/>
      <c r="AL4" s="76"/>
      <c r="AM4" s="76"/>
      <c r="AN4" s="76"/>
      <c r="AO4" s="76"/>
      <c r="AP4" s="76"/>
      <c r="AQ4" s="76"/>
      <c r="AR4" s="76"/>
      <c r="AS4" s="76"/>
      <c r="AT4" s="76"/>
      <c r="AU4" s="76" t="s">
        <v>57</v>
      </c>
      <c r="AV4" s="76"/>
      <c r="AW4" s="76"/>
      <c r="AX4" s="76"/>
      <c r="AY4" s="76"/>
      <c r="AZ4" s="76"/>
      <c r="BA4" s="76"/>
      <c r="BB4" s="76"/>
      <c r="BC4" s="76"/>
      <c r="BD4" s="76"/>
      <c r="BE4" s="76"/>
      <c r="BF4" s="76" t="s">
        <v>58</v>
      </c>
      <c r="BG4" s="76"/>
      <c r="BH4" s="76"/>
      <c r="BI4" s="76"/>
      <c r="BJ4" s="76"/>
      <c r="BK4" s="76"/>
      <c r="BL4" s="76"/>
      <c r="BM4" s="76"/>
      <c r="BN4" s="76"/>
      <c r="BO4" s="76"/>
      <c r="BP4" s="76"/>
      <c r="BQ4" s="76" t="s">
        <v>59</v>
      </c>
      <c r="BR4" s="76"/>
      <c r="BS4" s="76"/>
      <c r="BT4" s="76"/>
      <c r="BU4" s="76"/>
      <c r="BV4" s="76"/>
      <c r="BW4" s="76"/>
      <c r="BX4" s="76"/>
      <c r="BY4" s="76"/>
      <c r="BZ4" s="76"/>
      <c r="CA4" s="76"/>
      <c r="CB4" s="76" t="s">
        <v>60</v>
      </c>
      <c r="CC4" s="76"/>
      <c r="CD4" s="76"/>
      <c r="CE4" s="76"/>
      <c r="CF4" s="76"/>
      <c r="CG4" s="76"/>
      <c r="CH4" s="76"/>
      <c r="CI4" s="76"/>
      <c r="CJ4" s="76"/>
      <c r="CK4" s="76"/>
      <c r="CL4" s="76"/>
      <c r="CM4" s="76" t="s">
        <v>61</v>
      </c>
      <c r="CN4" s="76"/>
      <c r="CO4" s="76"/>
      <c r="CP4" s="76"/>
      <c r="CQ4" s="76"/>
      <c r="CR4" s="76"/>
      <c r="CS4" s="76"/>
      <c r="CT4" s="76"/>
      <c r="CU4" s="76"/>
      <c r="CV4" s="76"/>
      <c r="CW4" s="76"/>
      <c r="CX4" s="76" t="s">
        <v>62</v>
      </c>
      <c r="CY4" s="76"/>
      <c r="CZ4" s="76"/>
      <c r="DA4" s="76"/>
      <c r="DB4" s="76"/>
      <c r="DC4" s="76"/>
      <c r="DD4" s="76"/>
      <c r="DE4" s="76"/>
      <c r="DF4" s="76"/>
      <c r="DG4" s="76"/>
      <c r="DH4" s="76"/>
      <c r="DI4" s="76" t="s">
        <v>63</v>
      </c>
      <c r="DJ4" s="76"/>
      <c r="DK4" s="76"/>
      <c r="DL4" s="76"/>
      <c r="DM4" s="76"/>
      <c r="DN4" s="76"/>
      <c r="DO4" s="76"/>
      <c r="DP4" s="76"/>
      <c r="DQ4" s="76"/>
      <c r="DR4" s="76"/>
      <c r="DS4" s="76"/>
      <c r="DT4" s="76" t="s">
        <v>64</v>
      </c>
      <c r="DU4" s="76"/>
      <c r="DV4" s="76"/>
      <c r="DW4" s="76"/>
      <c r="DX4" s="76"/>
      <c r="DY4" s="76"/>
      <c r="DZ4" s="76"/>
      <c r="EA4" s="76"/>
      <c r="EB4" s="76"/>
      <c r="EC4" s="76"/>
      <c r="ED4" s="76"/>
      <c r="EE4" s="76" t="s">
        <v>65</v>
      </c>
      <c r="EF4" s="76"/>
      <c r="EG4" s="76"/>
      <c r="EH4" s="76"/>
      <c r="EI4" s="76"/>
      <c r="EJ4" s="76"/>
      <c r="EK4" s="76"/>
      <c r="EL4" s="76"/>
      <c r="EM4" s="76"/>
      <c r="EN4" s="76"/>
      <c r="EO4" s="76"/>
    </row>
    <row r="5" spans="1:148" x14ac:dyDescent="0.15">
      <c r="A5" s="28" t="s">
        <v>66</v>
      </c>
      <c r="B5" s="31"/>
      <c r="C5" s="31"/>
      <c r="D5" s="31"/>
      <c r="E5" s="31"/>
      <c r="F5" s="31"/>
      <c r="G5" s="31"/>
      <c r="H5" s="32" t="s">
        <v>67</v>
      </c>
      <c r="I5" s="32" t="s">
        <v>68</v>
      </c>
      <c r="J5" s="32" t="s">
        <v>69</v>
      </c>
      <c r="K5" s="32" t="s">
        <v>70</v>
      </c>
      <c r="L5" s="32" t="s">
        <v>71</v>
      </c>
      <c r="M5" s="32" t="s">
        <v>5</v>
      </c>
      <c r="N5" s="32" t="s">
        <v>72</v>
      </c>
      <c r="O5" s="32" t="s">
        <v>73</v>
      </c>
      <c r="P5" s="32" t="s">
        <v>74</v>
      </c>
      <c r="Q5" s="32" t="s">
        <v>75</v>
      </c>
      <c r="R5" s="32" t="s">
        <v>76</v>
      </c>
      <c r="S5" s="32" t="s">
        <v>77</v>
      </c>
      <c r="T5" s="32" t="s">
        <v>78</v>
      </c>
      <c r="U5" s="32" t="s">
        <v>79</v>
      </c>
      <c r="V5" s="32" t="s">
        <v>80</v>
      </c>
      <c r="W5" s="32" t="s">
        <v>81</v>
      </c>
      <c r="X5" s="32" t="s">
        <v>82</v>
      </c>
      <c r="Y5" s="32" t="s">
        <v>83</v>
      </c>
      <c r="Z5" s="32" t="s">
        <v>84</v>
      </c>
      <c r="AA5" s="32" t="s">
        <v>85</v>
      </c>
      <c r="AB5" s="32" t="s">
        <v>86</v>
      </c>
      <c r="AC5" s="32" t="s">
        <v>87</v>
      </c>
      <c r="AD5" s="32" t="s">
        <v>88</v>
      </c>
      <c r="AE5" s="32" t="s">
        <v>89</v>
      </c>
      <c r="AF5" s="32" t="s">
        <v>90</v>
      </c>
      <c r="AG5" s="32" t="s">
        <v>91</v>
      </c>
      <c r="AH5" s="32" t="s">
        <v>92</v>
      </c>
      <c r="AI5" s="32" t="s">
        <v>31</v>
      </c>
      <c r="AJ5" s="32" t="s">
        <v>83</v>
      </c>
      <c r="AK5" s="32" t="s">
        <v>84</v>
      </c>
      <c r="AL5" s="32" t="s">
        <v>85</v>
      </c>
      <c r="AM5" s="32" t="s">
        <v>86</v>
      </c>
      <c r="AN5" s="32" t="s">
        <v>87</v>
      </c>
      <c r="AO5" s="32" t="s">
        <v>88</v>
      </c>
      <c r="AP5" s="32" t="s">
        <v>89</v>
      </c>
      <c r="AQ5" s="32" t="s">
        <v>90</v>
      </c>
      <c r="AR5" s="32" t="s">
        <v>91</v>
      </c>
      <c r="AS5" s="32" t="s">
        <v>92</v>
      </c>
      <c r="AT5" s="32" t="s">
        <v>93</v>
      </c>
      <c r="AU5" s="32" t="s">
        <v>83</v>
      </c>
      <c r="AV5" s="32" t="s">
        <v>84</v>
      </c>
      <c r="AW5" s="32" t="s">
        <v>85</v>
      </c>
      <c r="AX5" s="32" t="s">
        <v>86</v>
      </c>
      <c r="AY5" s="32" t="s">
        <v>87</v>
      </c>
      <c r="AZ5" s="32" t="s">
        <v>88</v>
      </c>
      <c r="BA5" s="32" t="s">
        <v>89</v>
      </c>
      <c r="BB5" s="32" t="s">
        <v>90</v>
      </c>
      <c r="BC5" s="32" t="s">
        <v>91</v>
      </c>
      <c r="BD5" s="32" t="s">
        <v>92</v>
      </c>
      <c r="BE5" s="32" t="s">
        <v>93</v>
      </c>
      <c r="BF5" s="32" t="s">
        <v>83</v>
      </c>
      <c r="BG5" s="32" t="s">
        <v>84</v>
      </c>
      <c r="BH5" s="32" t="s">
        <v>85</v>
      </c>
      <c r="BI5" s="32" t="s">
        <v>86</v>
      </c>
      <c r="BJ5" s="32" t="s">
        <v>87</v>
      </c>
      <c r="BK5" s="32" t="s">
        <v>88</v>
      </c>
      <c r="BL5" s="32" t="s">
        <v>89</v>
      </c>
      <c r="BM5" s="32" t="s">
        <v>90</v>
      </c>
      <c r="BN5" s="32" t="s">
        <v>91</v>
      </c>
      <c r="BO5" s="32" t="s">
        <v>92</v>
      </c>
      <c r="BP5" s="32" t="s">
        <v>93</v>
      </c>
      <c r="BQ5" s="32" t="s">
        <v>83</v>
      </c>
      <c r="BR5" s="32" t="s">
        <v>84</v>
      </c>
      <c r="BS5" s="32" t="s">
        <v>85</v>
      </c>
      <c r="BT5" s="32" t="s">
        <v>86</v>
      </c>
      <c r="BU5" s="32" t="s">
        <v>87</v>
      </c>
      <c r="BV5" s="32" t="s">
        <v>88</v>
      </c>
      <c r="BW5" s="32" t="s">
        <v>89</v>
      </c>
      <c r="BX5" s="32" t="s">
        <v>90</v>
      </c>
      <c r="BY5" s="32" t="s">
        <v>91</v>
      </c>
      <c r="BZ5" s="32" t="s">
        <v>92</v>
      </c>
      <c r="CA5" s="32" t="s">
        <v>93</v>
      </c>
      <c r="CB5" s="32" t="s">
        <v>83</v>
      </c>
      <c r="CC5" s="32" t="s">
        <v>84</v>
      </c>
      <c r="CD5" s="32" t="s">
        <v>85</v>
      </c>
      <c r="CE5" s="32" t="s">
        <v>86</v>
      </c>
      <c r="CF5" s="32" t="s">
        <v>87</v>
      </c>
      <c r="CG5" s="32" t="s">
        <v>88</v>
      </c>
      <c r="CH5" s="32" t="s">
        <v>89</v>
      </c>
      <c r="CI5" s="32" t="s">
        <v>90</v>
      </c>
      <c r="CJ5" s="32" t="s">
        <v>91</v>
      </c>
      <c r="CK5" s="32" t="s">
        <v>92</v>
      </c>
      <c r="CL5" s="32" t="s">
        <v>93</v>
      </c>
      <c r="CM5" s="32" t="s">
        <v>83</v>
      </c>
      <c r="CN5" s="32" t="s">
        <v>84</v>
      </c>
      <c r="CO5" s="32" t="s">
        <v>85</v>
      </c>
      <c r="CP5" s="32" t="s">
        <v>86</v>
      </c>
      <c r="CQ5" s="32" t="s">
        <v>87</v>
      </c>
      <c r="CR5" s="32" t="s">
        <v>88</v>
      </c>
      <c r="CS5" s="32" t="s">
        <v>89</v>
      </c>
      <c r="CT5" s="32" t="s">
        <v>90</v>
      </c>
      <c r="CU5" s="32" t="s">
        <v>91</v>
      </c>
      <c r="CV5" s="32" t="s">
        <v>92</v>
      </c>
      <c r="CW5" s="32" t="s">
        <v>93</v>
      </c>
      <c r="CX5" s="32" t="s">
        <v>83</v>
      </c>
      <c r="CY5" s="32" t="s">
        <v>84</v>
      </c>
      <c r="CZ5" s="32" t="s">
        <v>85</v>
      </c>
      <c r="DA5" s="32" t="s">
        <v>86</v>
      </c>
      <c r="DB5" s="32" t="s">
        <v>87</v>
      </c>
      <c r="DC5" s="32" t="s">
        <v>88</v>
      </c>
      <c r="DD5" s="32" t="s">
        <v>89</v>
      </c>
      <c r="DE5" s="32" t="s">
        <v>90</v>
      </c>
      <c r="DF5" s="32" t="s">
        <v>91</v>
      </c>
      <c r="DG5" s="32" t="s">
        <v>92</v>
      </c>
      <c r="DH5" s="32" t="s">
        <v>93</v>
      </c>
      <c r="DI5" s="32" t="s">
        <v>83</v>
      </c>
      <c r="DJ5" s="32" t="s">
        <v>84</v>
      </c>
      <c r="DK5" s="32" t="s">
        <v>85</v>
      </c>
      <c r="DL5" s="32" t="s">
        <v>86</v>
      </c>
      <c r="DM5" s="32" t="s">
        <v>87</v>
      </c>
      <c r="DN5" s="32" t="s">
        <v>88</v>
      </c>
      <c r="DO5" s="32" t="s">
        <v>89</v>
      </c>
      <c r="DP5" s="32" t="s">
        <v>90</v>
      </c>
      <c r="DQ5" s="32" t="s">
        <v>91</v>
      </c>
      <c r="DR5" s="32" t="s">
        <v>92</v>
      </c>
      <c r="DS5" s="32" t="s">
        <v>93</v>
      </c>
      <c r="DT5" s="32" t="s">
        <v>83</v>
      </c>
      <c r="DU5" s="32" t="s">
        <v>84</v>
      </c>
      <c r="DV5" s="32" t="s">
        <v>85</v>
      </c>
      <c r="DW5" s="32" t="s">
        <v>86</v>
      </c>
      <c r="DX5" s="32" t="s">
        <v>87</v>
      </c>
      <c r="DY5" s="32" t="s">
        <v>88</v>
      </c>
      <c r="DZ5" s="32" t="s">
        <v>89</v>
      </c>
      <c r="EA5" s="32" t="s">
        <v>90</v>
      </c>
      <c r="EB5" s="32" t="s">
        <v>91</v>
      </c>
      <c r="EC5" s="32" t="s">
        <v>92</v>
      </c>
      <c r="ED5" s="32" t="s">
        <v>93</v>
      </c>
      <c r="EE5" s="32" t="s">
        <v>83</v>
      </c>
      <c r="EF5" s="32" t="s">
        <v>84</v>
      </c>
      <c r="EG5" s="32" t="s">
        <v>85</v>
      </c>
      <c r="EH5" s="32" t="s">
        <v>86</v>
      </c>
      <c r="EI5" s="32" t="s">
        <v>87</v>
      </c>
      <c r="EJ5" s="32" t="s">
        <v>88</v>
      </c>
      <c r="EK5" s="32" t="s">
        <v>89</v>
      </c>
      <c r="EL5" s="32" t="s">
        <v>90</v>
      </c>
      <c r="EM5" s="32" t="s">
        <v>91</v>
      </c>
      <c r="EN5" s="32" t="s">
        <v>92</v>
      </c>
      <c r="EO5" s="32" t="s">
        <v>93</v>
      </c>
    </row>
    <row r="6" spans="1:148" s="36" customFormat="1" x14ac:dyDescent="0.15">
      <c r="A6" s="28" t="s">
        <v>94</v>
      </c>
      <c r="B6" s="33">
        <f>B7</f>
        <v>2020</v>
      </c>
      <c r="C6" s="33">
        <f t="shared" ref="C6:X6" si="3">C7</f>
        <v>62031</v>
      </c>
      <c r="D6" s="33">
        <f t="shared" si="3"/>
        <v>46</v>
      </c>
      <c r="E6" s="33">
        <f t="shared" si="3"/>
        <v>17</v>
      </c>
      <c r="F6" s="33">
        <f t="shared" si="3"/>
        <v>4</v>
      </c>
      <c r="G6" s="33">
        <f t="shared" si="3"/>
        <v>0</v>
      </c>
      <c r="H6" s="33" t="str">
        <f t="shared" si="3"/>
        <v>山形県　鶴岡市</v>
      </c>
      <c r="I6" s="33" t="str">
        <f t="shared" si="3"/>
        <v>法適用</v>
      </c>
      <c r="J6" s="33" t="str">
        <f t="shared" si="3"/>
        <v>下水道事業</v>
      </c>
      <c r="K6" s="33" t="str">
        <f t="shared" si="3"/>
        <v>特定環境保全公共下水道</v>
      </c>
      <c r="L6" s="33" t="str">
        <f t="shared" si="3"/>
        <v>D1</v>
      </c>
      <c r="M6" s="33" t="str">
        <f t="shared" si="3"/>
        <v>非設置</v>
      </c>
      <c r="N6" s="34" t="str">
        <f t="shared" si="3"/>
        <v>-</v>
      </c>
      <c r="O6" s="34">
        <f t="shared" si="3"/>
        <v>63.18</v>
      </c>
      <c r="P6" s="34">
        <f t="shared" si="3"/>
        <v>5.65</v>
      </c>
      <c r="Q6" s="34">
        <f t="shared" si="3"/>
        <v>81.239999999999995</v>
      </c>
      <c r="R6" s="34">
        <f t="shared" si="3"/>
        <v>3883</v>
      </c>
      <c r="S6" s="34">
        <f t="shared" si="3"/>
        <v>124003</v>
      </c>
      <c r="T6" s="34">
        <f t="shared" si="3"/>
        <v>1311.53</v>
      </c>
      <c r="U6" s="34">
        <f t="shared" si="3"/>
        <v>94.55</v>
      </c>
      <c r="V6" s="34">
        <f t="shared" si="3"/>
        <v>6955</v>
      </c>
      <c r="W6" s="34">
        <f t="shared" si="3"/>
        <v>3.67</v>
      </c>
      <c r="X6" s="34">
        <f t="shared" si="3"/>
        <v>1895.1</v>
      </c>
      <c r="Y6" s="35">
        <f>IF(Y7="",NA(),Y7)</f>
        <v>85.81</v>
      </c>
      <c r="Z6" s="35">
        <f t="shared" ref="Z6:AH6" si="4">IF(Z7="",NA(),Z7)</f>
        <v>96.3</v>
      </c>
      <c r="AA6" s="35">
        <f t="shared" si="4"/>
        <v>108.3</v>
      </c>
      <c r="AB6" s="35">
        <f t="shared" si="4"/>
        <v>101.87</v>
      </c>
      <c r="AC6" s="35">
        <f t="shared" si="4"/>
        <v>101.69</v>
      </c>
      <c r="AD6" s="35">
        <f t="shared" si="4"/>
        <v>101.17</v>
      </c>
      <c r="AE6" s="35">
        <f t="shared" si="4"/>
        <v>103.61</v>
      </c>
      <c r="AF6" s="35">
        <f t="shared" si="4"/>
        <v>102.95</v>
      </c>
      <c r="AG6" s="35">
        <f t="shared" si="4"/>
        <v>103.34</v>
      </c>
      <c r="AH6" s="35">
        <f t="shared" si="4"/>
        <v>102.7</v>
      </c>
      <c r="AI6" s="34" t="str">
        <f>IF(AI7="","",IF(AI7="-","【-】","【"&amp;SUBSTITUTE(TEXT(AI7,"#,##0.00"),"-","△")&amp;"】"))</f>
        <v>【104.83】</v>
      </c>
      <c r="AJ6" s="35">
        <f>IF(AJ7="",NA(),AJ7)</f>
        <v>72.83</v>
      </c>
      <c r="AK6" s="35">
        <f t="shared" ref="AK6:AS6" si="5">IF(AK7="",NA(),AK7)</f>
        <v>81.12</v>
      </c>
      <c r="AL6" s="35">
        <f t="shared" si="5"/>
        <v>55.77</v>
      </c>
      <c r="AM6" s="35">
        <f t="shared" si="5"/>
        <v>50.29</v>
      </c>
      <c r="AN6" s="35">
        <f t="shared" si="5"/>
        <v>44.21</v>
      </c>
      <c r="AO6" s="35">
        <f t="shared" si="5"/>
        <v>68.930000000000007</v>
      </c>
      <c r="AP6" s="35">
        <f t="shared" si="5"/>
        <v>80.63</v>
      </c>
      <c r="AQ6" s="35">
        <f t="shared" si="5"/>
        <v>27.02</v>
      </c>
      <c r="AR6" s="35">
        <f t="shared" si="5"/>
        <v>29.74</v>
      </c>
      <c r="AS6" s="35">
        <f t="shared" si="5"/>
        <v>48.2</v>
      </c>
      <c r="AT6" s="34" t="str">
        <f>IF(AT7="","",IF(AT7="-","【-】","【"&amp;SUBSTITUTE(TEXT(AT7,"#,##0.00"),"-","△")&amp;"】"))</f>
        <v>【61.55】</v>
      </c>
      <c r="AU6" s="35">
        <f>IF(AU7="",NA(),AU7)</f>
        <v>73.349999999999994</v>
      </c>
      <c r="AV6" s="35">
        <f t="shared" ref="AV6:BD6" si="6">IF(AV7="",NA(),AV7)</f>
        <v>85.65</v>
      </c>
      <c r="AW6" s="35">
        <f t="shared" si="6"/>
        <v>51.26</v>
      </c>
      <c r="AX6" s="35">
        <f t="shared" si="6"/>
        <v>61.6</v>
      </c>
      <c r="AY6" s="35">
        <f t="shared" si="6"/>
        <v>67.42</v>
      </c>
      <c r="AZ6" s="35">
        <f t="shared" si="6"/>
        <v>70.42</v>
      </c>
      <c r="BA6" s="35">
        <f t="shared" si="6"/>
        <v>70.92</v>
      </c>
      <c r="BB6" s="35">
        <f t="shared" si="6"/>
        <v>60.67</v>
      </c>
      <c r="BC6" s="35">
        <f t="shared" si="6"/>
        <v>53.44</v>
      </c>
      <c r="BD6" s="35">
        <f t="shared" si="6"/>
        <v>46.85</v>
      </c>
      <c r="BE6" s="34" t="str">
        <f>IF(BE7="","",IF(BE7="-","【-】","【"&amp;SUBSTITUTE(TEXT(BE7,"#,##0.00"),"-","△")&amp;"】"))</f>
        <v>【45.34】</v>
      </c>
      <c r="BF6" s="35">
        <f>IF(BF7="",NA(),BF7)</f>
        <v>1672.31</v>
      </c>
      <c r="BG6" s="35">
        <f t="shared" ref="BG6:BO6" si="7">IF(BG7="",NA(),BG7)</f>
        <v>2051.86</v>
      </c>
      <c r="BH6" s="35">
        <f t="shared" si="7"/>
        <v>2026.5</v>
      </c>
      <c r="BI6" s="35">
        <f t="shared" si="7"/>
        <v>2039.75</v>
      </c>
      <c r="BJ6" s="35">
        <f t="shared" si="7"/>
        <v>2160.98</v>
      </c>
      <c r="BK6" s="35">
        <f t="shared" si="7"/>
        <v>1467.94</v>
      </c>
      <c r="BL6" s="35">
        <f t="shared" si="7"/>
        <v>1144.94</v>
      </c>
      <c r="BM6" s="35">
        <f t="shared" si="7"/>
        <v>1252.71</v>
      </c>
      <c r="BN6" s="35">
        <f t="shared" si="7"/>
        <v>1267.3900000000001</v>
      </c>
      <c r="BO6" s="35">
        <f t="shared" si="7"/>
        <v>1268.6300000000001</v>
      </c>
      <c r="BP6" s="34" t="str">
        <f>IF(BP7="","",IF(BP7="-","【-】","【"&amp;SUBSTITUTE(TEXT(BP7,"#,##0.00"),"-","△")&amp;"】"))</f>
        <v>【1,260.21】</v>
      </c>
      <c r="BQ6" s="35">
        <f>IF(BQ7="",NA(),BQ7)</f>
        <v>92.02</v>
      </c>
      <c r="BR6" s="35">
        <f t="shared" ref="BR6:BZ6" si="8">IF(BR7="",NA(),BR7)</f>
        <v>100</v>
      </c>
      <c r="BS6" s="35">
        <f t="shared" si="8"/>
        <v>100</v>
      </c>
      <c r="BT6" s="35">
        <f t="shared" si="8"/>
        <v>100.01</v>
      </c>
      <c r="BU6" s="35">
        <f t="shared" si="8"/>
        <v>89.45</v>
      </c>
      <c r="BV6" s="35">
        <f t="shared" si="8"/>
        <v>83.3</v>
      </c>
      <c r="BW6" s="35">
        <f t="shared" si="8"/>
        <v>88.16</v>
      </c>
      <c r="BX6" s="35">
        <f t="shared" si="8"/>
        <v>87.03</v>
      </c>
      <c r="BY6" s="35">
        <f t="shared" si="8"/>
        <v>84.3</v>
      </c>
      <c r="BZ6" s="35">
        <f t="shared" si="8"/>
        <v>82.88</v>
      </c>
      <c r="CA6" s="34" t="str">
        <f>IF(CA7="","",IF(CA7="-","【-】","【"&amp;SUBSTITUTE(TEXT(CA7,"#,##0.00"),"-","△")&amp;"】"))</f>
        <v>【75.29】</v>
      </c>
      <c r="CB6" s="35">
        <f>IF(CB7="",NA(),CB7)</f>
        <v>221.01</v>
      </c>
      <c r="CC6" s="35">
        <f t="shared" ref="CC6:CK6" si="9">IF(CC7="",NA(),CC7)</f>
        <v>204.44</v>
      </c>
      <c r="CD6" s="35">
        <f t="shared" si="9"/>
        <v>206.36</v>
      </c>
      <c r="CE6" s="35">
        <f t="shared" si="9"/>
        <v>206.06</v>
      </c>
      <c r="CF6" s="35">
        <f t="shared" si="9"/>
        <v>228.28</v>
      </c>
      <c r="CG6" s="35">
        <f t="shared" si="9"/>
        <v>184.56</v>
      </c>
      <c r="CH6" s="35">
        <f t="shared" si="9"/>
        <v>173.89</v>
      </c>
      <c r="CI6" s="35">
        <f t="shared" si="9"/>
        <v>177.02</v>
      </c>
      <c r="CJ6" s="35">
        <f t="shared" si="9"/>
        <v>185.47</v>
      </c>
      <c r="CK6" s="35">
        <f t="shared" si="9"/>
        <v>187.76</v>
      </c>
      <c r="CL6" s="34" t="str">
        <f>IF(CL7="","",IF(CL7="-","【-】","【"&amp;SUBSTITUTE(TEXT(CL7,"#,##0.00"),"-","△")&amp;"】"))</f>
        <v>【215.41】</v>
      </c>
      <c r="CM6" s="35">
        <f>IF(CM7="",NA(),CM7)</f>
        <v>33.9</v>
      </c>
      <c r="CN6" s="35">
        <f t="shared" ref="CN6:CV6" si="10">IF(CN7="",NA(),CN7)</f>
        <v>36.31</v>
      </c>
      <c r="CO6" s="35">
        <f t="shared" si="10"/>
        <v>34.72</v>
      </c>
      <c r="CP6" s="35">
        <f t="shared" si="10"/>
        <v>49.37</v>
      </c>
      <c r="CQ6" s="35">
        <f t="shared" si="10"/>
        <v>46.58</v>
      </c>
      <c r="CR6" s="35">
        <f t="shared" si="10"/>
        <v>43.18</v>
      </c>
      <c r="CS6" s="35">
        <f t="shared" si="10"/>
        <v>42.38</v>
      </c>
      <c r="CT6" s="35">
        <f t="shared" si="10"/>
        <v>46.17</v>
      </c>
      <c r="CU6" s="35">
        <f t="shared" si="10"/>
        <v>45.68</v>
      </c>
      <c r="CV6" s="35">
        <f t="shared" si="10"/>
        <v>45.87</v>
      </c>
      <c r="CW6" s="34" t="str">
        <f>IF(CW7="","",IF(CW7="-","【-】","【"&amp;SUBSTITUTE(TEXT(CW7,"#,##0.00"),"-","△")&amp;"】"))</f>
        <v>【42.90】</v>
      </c>
      <c r="CX6" s="35">
        <f>IF(CX7="",NA(),CX7)</f>
        <v>89.58</v>
      </c>
      <c r="CY6" s="35">
        <f t="shared" ref="CY6:DG6" si="11">IF(CY7="",NA(),CY7)</f>
        <v>89.52</v>
      </c>
      <c r="CZ6" s="35">
        <f t="shared" si="11"/>
        <v>89.88</v>
      </c>
      <c r="DA6" s="35">
        <f t="shared" si="11"/>
        <v>84.47</v>
      </c>
      <c r="DB6" s="35">
        <f t="shared" si="11"/>
        <v>85.2</v>
      </c>
      <c r="DC6" s="35">
        <f t="shared" si="11"/>
        <v>86.43</v>
      </c>
      <c r="DD6" s="35">
        <f t="shared" si="11"/>
        <v>87.01</v>
      </c>
      <c r="DE6" s="35">
        <f t="shared" si="11"/>
        <v>87.84</v>
      </c>
      <c r="DF6" s="35">
        <f t="shared" si="11"/>
        <v>87.96</v>
      </c>
      <c r="DG6" s="35">
        <f t="shared" si="11"/>
        <v>87.65</v>
      </c>
      <c r="DH6" s="34" t="str">
        <f>IF(DH7="","",IF(DH7="-","【-】","【"&amp;SUBSTITUTE(TEXT(DH7,"#,##0.00"),"-","△")&amp;"】"))</f>
        <v>【84.75】</v>
      </c>
      <c r="DI6" s="35">
        <f>IF(DI7="",NA(),DI7)</f>
        <v>7.66</v>
      </c>
      <c r="DJ6" s="35">
        <f t="shared" ref="DJ6:DR6" si="12">IF(DJ7="",NA(),DJ7)</f>
        <v>11.41</v>
      </c>
      <c r="DK6" s="35">
        <f t="shared" si="12"/>
        <v>14.09</v>
      </c>
      <c r="DL6" s="35">
        <f t="shared" si="12"/>
        <v>16.079999999999998</v>
      </c>
      <c r="DM6" s="35">
        <f t="shared" si="12"/>
        <v>18.39</v>
      </c>
      <c r="DN6" s="35">
        <f t="shared" si="12"/>
        <v>28.48</v>
      </c>
      <c r="DO6" s="35">
        <f t="shared" si="12"/>
        <v>28.59</v>
      </c>
      <c r="DP6" s="35">
        <f t="shared" si="12"/>
        <v>26.56</v>
      </c>
      <c r="DQ6" s="35">
        <f t="shared" si="12"/>
        <v>27.82</v>
      </c>
      <c r="DR6" s="35">
        <f t="shared" si="12"/>
        <v>29.24</v>
      </c>
      <c r="DS6" s="34" t="str">
        <f>IF(DS7="","",IF(DS7="-","【-】","【"&amp;SUBSTITUTE(TEXT(DS7,"#,##0.00"),"-","△")&amp;"】"))</f>
        <v>【23.60】</v>
      </c>
      <c r="DT6" s="34">
        <f>IF(DT7="",NA(),DT7)</f>
        <v>0</v>
      </c>
      <c r="DU6" s="34">
        <f t="shared" ref="DU6:EC6" si="13">IF(DU7="",NA(),DU7)</f>
        <v>0</v>
      </c>
      <c r="DV6" s="34">
        <f t="shared" si="13"/>
        <v>0</v>
      </c>
      <c r="DW6" s="34">
        <f t="shared" si="13"/>
        <v>0</v>
      </c>
      <c r="DX6" s="34">
        <f t="shared" si="13"/>
        <v>0</v>
      </c>
      <c r="DY6" s="34">
        <f t="shared" si="13"/>
        <v>0</v>
      </c>
      <c r="DZ6" s="34">
        <f t="shared" si="13"/>
        <v>0</v>
      </c>
      <c r="EA6" s="34">
        <f t="shared" si="13"/>
        <v>0</v>
      </c>
      <c r="EB6" s="34">
        <f t="shared" si="13"/>
        <v>0</v>
      </c>
      <c r="EC6" s="34">
        <f t="shared" si="13"/>
        <v>0</v>
      </c>
      <c r="ED6" s="34" t="str">
        <f>IF(ED7="","",IF(ED7="-","【-】","【"&amp;SUBSTITUTE(TEXT(ED7,"#,##0.00"),"-","△")&amp;"】"))</f>
        <v>【0.01】</v>
      </c>
      <c r="EE6" s="35">
        <f>IF(EE7="",NA(),EE7)</f>
        <v>0.41</v>
      </c>
      <c r="EF6" s="35">
        <f t="shared" ref="EF6:EN6" si="14">IF(EF7="",NA(),EF7)</f>
        <v>1.1399999999999999</v>
      </c>
      <c r="EG6" s="35">
        <f t="shared" si="14"/>
        <v>2.0499999999999998</v>
      </c>
      <c r="EH6" s="35">
        <f t="shared" si="14"/>
        <v>0.95</v>
      </c>
      <c r="EI6" s="35">
        <f t="shared" si="14"/>
        <v>0.2</v>
      </c>
      <c r="EJ6" s="35">
        <f t="shared" si="14"/>
        <v>0.04</v>
      </c>
      <c r="EK6" s="35">
        <f t="shared" si="14"/>
        <v>0.15</v>
      </c>
      <c r="EL6" s="35">
        <f t="shared" si="14"/>
        <v>0.06</v>
      </c>
      <c r="EM6" s="35">
        <f t="shared" si="14"/>
        <v>0.04</v>
      </c>
      <c r="EN6" s="35">
        <f t="shared" si="14"/>
        <v>0.06</v>
      </c>
      <c r="EO6" s="34" t="str">
        <f>IF(EO7="","",IF(EO7="-","【-】","【"&amp;SUBSTITUTE(TEXT(EO7,"#,##0.00"),"-","△")&amp;"】"))</f>
        <v>【0.30】</v>
      </c>
    </row>
    <row r="7" spans="1:148" s="36" customFormat="1" x14ac:dyDescent="0.15">
      <c r="A7" s="28"/>
      <c r="B7" s="37">
        <v>2020</v>
      </c>
      <c r="C7" s="37">
        <v>62031</v>
      </c>
      <c r="D7" s="37">
        <v>46</v>
      </c>
      <c r="E7" s="37">
        <v>17</v>
      </c>
      <c r="F7" s="37">
        <v>4</v>
      </c>
      <c r="G7" s="37">
        <v>0</v>
      </c>
      <c r="H7" s="37" t="s">
        <v>95</v>
      </c>
      <c r="I7" s="37" t="s">
        <v>96</v>
      </c>
      <c r="J7" s="37" t="s">
        <v>97</v>
      </c>
      <c r="K7" s="37" t="s">
        <v>98</v>
      </c>
      <c r="L7" s="37" t="s">
        <v>99</v>
      </c>
      <c r="M7" s="37" t="s">
        <v>100</v>
      </c>
      <c r="N7" s="38" t="s">
        <v>101</v>
      </c>
      <c r="O7" s="38">
        <v>63.18</v>
      </c>
      <c r="P7" s="38">
        <v>5.65</v>
      </c>
      <c r="Q7" s="38">
        <v>81.239999999999995</v>
      </c>
      <c r="R7" s="38">
        <v>3883</v>
      </c>
      <c r="S7" s="38">
        <v>124003</v>
      </c>
      <c r="T7" s="38">
        <v>1311.53</v>
      </c>
      <c r="U7" s="38">
        <v>94.55</v>
      </c>
      <c r="V7" s="38">
        <v>6955</v>
      </c>
      <c r="W7" s="38">
        <v>3.67</v>
      </c>
      <c r="X7" s="38">
        <v>1895.1</v>
      </c>
      <c r="Y7" s="38">
        <v>85.81</v>
      </c>
      <c r="Z7" s="38">
        <v>96.3</v>
      </c>
      <c r="AA7" s="38">
        <v>108.3</v>
      </c>
      <c r="AB7" s="38">
        <v>101.87</v>
      </c>
      <c r="AC7" s="38">
        <v>101.69</v>
      </c>
      <c r="AD7" s="38">
        <v>101.17</v>
      </c>
      <c r="AE7" s="38">
        <v>103.61</v>
      </c>
      <c r="AF7" s="38">
        <v>102.95</v>
      </c>
      <c r="AG7" s="38">
        <v>103.34</v>
      </c>
      <c r="AH7" s="38">
        <v>102.7</v>
      </c>
      <c r="AI7" s="38">
        <v>104.83</v>
      </c>
      <c r="AJ7" s="38">
        <v>72.83</v>
      </c>
      <c r="AK7" s="38">
        <v>81.12</v>
      </c>
      <c r="AL7" s="38">
        <v>55.77</v>
      </c>
      <c r="AM7" s="38">
        <v>50.29</v>
      </c>
      <c r="AN7" s="38">
        <v>44.21</v>
      </c>
      <c r="AO7" s="38">
        <v>68.930000000000007</v>
      </c>
      <c r="AP7" s="38">
        <v>80.63</v>
      </c>
      <c r="AQ7" s="38">
        <v>27.02</v>
      </c>
      <c r="AR7" s="38">
        <v>29.74</v>
      </c>
      <c r="AS7" s="38">
        <v>48.2</v>
      </c>
      <c r="AT7" s="38">
        <v>61.55</v>
      </c>
      <c r="AU7" s="38">
        <v>73.349999999999994</v>
      </c>
      <c r="AV7" s="38">
        <v>85.65</v>
      </c>
      <c r="AW7" s="38">
        <v>51.26</v>
      </c>
      <c r="AX7" s="38">
        <v>61.6</v>
      </c>
      <c r="AY7" s="38">
        <v>67.42</v>
      </c>
      <c r="AZ7" s="38">
        <v>70.42</v>
      </c>
      <c r="BA7" s="38">
        <v>70.92</v>
      </c>
      <c r="BB7" s="38">
        <v>60.67</v>
      </c>
      <c r="BC7" s="38">
        <v>53.44</v>
      </c>
      <c r="BD7" s="38">
        <v>46.85</v>
      </c>
      <c r="BE7" s="38">
        <v>45.34</v>
      </c>
      <c r="BF7" s="38">
        <v>1672.31</v>
      </c>
      <c r="BG7" s="38">
        <v>2051.86</v>
      </c>
      <c r="BH7" s="38">
        <v>2026.5</v>
      </c>
      <c r="BI7" s="38">
        <v>2039.75</v>
      </c>
      <c r="BJ7" s="38">
        <v>2160.98</v>
      </c>
      <c r="BK7" s="38">
        <v>1467.94</v>
      </c>
      <c r="BL7" s="38">
        <v>1144.94</v>
      </c>
      <c r="BM7" s="38">
        <v>1252.71</v>
      </c>
      <c r="BN7" s="38">
        <v>1267.3900000000001</v>
      </c>
      <c r="BO7" s="38">
        <v>1268.6300000000001</v>
      </c>
      <c r="BP7" s="38">
        <v>1260.21</v>
      </c>
      <c r="BQ7" s="38">
        <v>92.02</v>
      </c>
      <c r="BR7" s="38">
        <v>100</v>
      </c>
      <c r="BS7" s="38">
        <v>100</v>
      </c>
      <c r="BT7" s="38">
        <v>100.01</v>
      </c>
      <c r="BU7" s="38">
        <v>89.45</v>
      </c>
      <c r="BV7" s="38">
        <v>83.3</v>
      </c>
      <c r="BW7" s="38">
        <v>88.16</v>
      </c>
      <c r="BX7" s="38">
        <v>87.03</v>
      </c>
      <c r="BY7" s="38">
        <v>84.3</v>
      </c>
      <c r="BZ7" s="38">
        <v>82.88</v>
      </c>
      <c r="CA7" s="38">
        <v>75.290000000000006</v>
      </c>
      <c r="CB7" s="38">
        <v>221.01</v>
      </c>
      <c r="CC7" s="38">
        <v>204.44</v>
      </c>
      <c r="CD7" s="38">
        <v>206.36</v>
      </c>
      <c r="CE7" s="38">
        <v>206.06</v>
      </c>
      <c r="CF7" s="38">
        <v>228.28</v>
      </c>
      <c r="CG7" s="38">
        <v>184.56</v>
      </c>
      <c r="CH7" s="38">
        <v>173.89</v>
      </c>
      <c r="CI7" s="38">
        <v>177.02</v>
      </c>
      <c r="CJ7" s="38">
        <v>185.47</v>
      </c>
      <c r="CK7" s="38">
        <v>187.76</v>
      </c>
      <c r="CL7" s="38">
        <v>215.41</v>
      </c>
      <c r="CM7" s="38">
        <v>33.9</v>
      </c>
      <c r="CN7" s="38">
        <v>36.31</v>
      </c>
      <c r="CO7" s="38">
        <v>34.72</v>
      </c>
      <c r="CP7" s="38">
        <v>49.37</v>
      </c>
      <c r="CQ7" s="38">
        <v>46.58</v>
      </c>
      <c r="CR7" s="38">
        <v>43.18</v>
      </c>
      <c r="CS7" s="38">
        <v>42.38</v>
      </c>
      <c r="CT7" s="38">
        <v>46.17</v>
      </c>
      <c r="CU7" s="38">
        <v>45.68</v>
      </c>
      <c r="CV7" s="38">
        <v>45.87</v>
      </c>
      <c r="CW7" s="38">
        <v>42.9</v>
      </c>
      <c r="CX7" s="38">
        <v>89.58</v>
      </c>
      <c r="CY7" s="38">
        <v>89.52</v>
      </c>
      <c r="CZ7" s="38">
        <v>89.88</v>
      </c>
      <c r="DA7" s="38">
        <v>84.47</v>
      </c>
      <c r="DB7" s="38">
        <v>85.2</v>
      </c>
      <c r="DC7" s="38">
        <v>86.43</v>
      </c>
      <c r="DD7" s="38">
        <v>87.01</v>
      </c>
      <c r="DE7" s="38">
        <v>87.84</v>
      </c>
      <c r="DF7" s="38">
        <v>87.96</v>
      </c>
      <c r="DG7" s="38">
        <v>87.65</v>
      </c>
      <c r="DH7" s="38">
        <v>84.75</v>
      </c>
      <c r="DI7" s="38">
        <v>7.66</v>
      </c>
      <c r="DJ7" s="38">
        <v>11.41</v>
      </c>
      <c r="DK7" s="38">
        <v>14.09</v>
      </c>
      <c r="DL7" s="38">
        <v>16.079999999999998</v>
      </c>
      <c r="DM7" s="38">
        <v>18.39</v>
      </c>
      <c r="DN7" s="38">
        <v>28.48</v>
      </c>
      <c r="DO7" s="38">
        <v>28.59</v>
      </c>
      <c r="DP7" s="38">
        <v>26.56</v>
      </c>
      <c r="DQ7" s="38">
        <v>27.82</v>
      </c>
      <c r="DR7" s="38">
        <v>29.24</v>
      </c>
      <c r="DS7" s="38">
        <v>23.6</v>
      </c>
      <c r="DT7" s="38">
        <v>0</v>
      </c>
      <c r="DU7" s="38">
        <v>0</v>
      </c>
      <c r="DV7" s="38">
        <v>0</v>
      </c>
      <c r="DW7" s="38">
        <v>0</v>
      </c>
      <c r="DX7" s="38">
        <v>0</v>
      </c>
      <c r="DY7" s="38">
        <v>0</v>
      </c>
      <c r="DZ7" s="38">
        <v>0</v>
      </c>
      <c r="EA7" s="38">
        <v>0</v>
      </c>
      <c r="EB7" s="38">
        <v>0</v>
      </c>
      <c r="EC7" s="38">
        <v>0</v>
      </c>
      <c r="ED7" s="38">
        <v>0.01</v>
      </c>
      <c r="EE7" s="38">
        <v>0.41</v>
      </c>
      <c r="EF7" s="38">
        <v>1.1399999999999999</v>
      </c>
      <c r="EG7" s="38">
        <v>2.0499999999999998</v>
      </c>
      <c r="EH7" s="38">
        <v>0.95</v>
      </c>
      <c r="EI7" s="38">
        <v>0.2</v>
      </c>
      <c r="EJ7" s="38">
        <v>0.04</v>
      </c>
      <c r="EK7" s="38">
        <v>0.15</v>
      </c>
      <c r="EL7" s="38">
        <v>0.06</v>
      </c>
      <c r="EM7" s="38">
        <v>0.04</v>
      </c>
      <c r="EN7" s="38">
        <v>0.06</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102</v>
      </c>
      <c r="C9" s="40" t="s">
        <v>103</v>
      </c>
      <c r="D9" s="40" t="s">
        <v>104</v>
      </c>
      <c r="E9" s="40" t="s">
        <v>105</v>
      </c>
      <c r="F9" s="40" t="s">
        <v>106</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107</v>
      </c>
    </row>
    <row r="12" spans="1:148" x14ac:dyDescent="0.15">
      <c r="B12">
        <v>1</v>
      </c>
      <c r="C12">
        <v>1</v>
      </c>
      <c r="D12">
        <v>1</v>
      </c>
      <c r="E12">
        <v>1</v>
      </c>
      <c r="F12">
        <v>2</v>
      </c>
      <c r="G12" t="s">
        <v>108</v>
      </c>
    </row>
    <row r="13" spans="1:148" x14ac:dyDescent="0.15">
      <c r="B13" t="s">
        <v>109</v>
      </c>
      <c r="C13" t="s">
        <v>109</v>
      </c>
      <c r="D13" t="s">
        <v>110</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