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data\oldpc\data\drv_d\下水道\公営企業に係る「経営比較分析表」の策定及び公表\公営企業に係る「経営比較分析表」の分析等について\R2\【経営比較分析表】2019_064611_47_1718\【経営比較分析表】2019_064611_47_1718\"/>
    </mc:Choice>
  </mc:AlternateContent>
  <workbookProtection workbookAlgorithmName="SHA-512" workbookHashValue="Tk3qBs/ZI+4Xo+U5lRWWCnhPFkHv1un0SrWZb96uOTEv115OAvaUSPBEQ5Hn/4e4I3mgbpc7FTxsTXq+mgv9EQ==" workbookSaltValue="frzilv+qwleB3X78M222rQ==" workbookSpinCount="100000" lockStructure="1"/>
  <bookViews>
    <workbookView xWindow="0" yWindow="0" windowWidth="15360" windowHeight="76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I10" i="4"/>
  <c r="B10" i="4"/>
  <c r="AL8" i="4"/>
  <c r="P8" i="4"/>
  <c r="I8" i="4"/>
</calcChain>
</file>

<file path=xl/sharedStrings.xml><?xml version="1.0" encoding="utf-8"?>
<sst xmlns="http://schemas.openxmlformats.org/spreadsheetml/2006/main" count="236" uniqueCount="118">
  <si>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</si>
  <si>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</si>
  <si>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</si>
  <si>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</si>
  <si>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</si>
  <si>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</si>
  <si>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</si>
  <si>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</si>
  <si>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</si>
  <si>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</si>
  <si>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</si>
  <si>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</si>
  <si>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</si>
  <si>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</si>
  <si>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</si>
  <si>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</si>
  <si>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</si>
  <si>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</si>
  <si>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</si>
  <si>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</si>
  <si>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</si>
  <si>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</si>
  <si>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</si>
  <si>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</si>
  <si>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</si>
  <si>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</si>
  <si>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</si>
  <si>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</si>
  <si>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</si>
  <si>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</si>
  <si>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</si>
  <si>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</si>
  <si>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</si>
  <si>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</si>
  <si>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</si>
  <si>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</si>
  <si>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</si>
  <si>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</si>
  <si>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</si>
  <si>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</si>
  <si>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</si>
  <si>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</si>
  <si>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</si>
  <si>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</si>
  <si>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</si>
  <si>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</si>
  <si>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</si>
  <si>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</si>
  <si>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</si>
  <si>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</si>
  <si>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</si>
  <si>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</si>
  <si>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</si>
  <si>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</si>
  <si>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</si>
  <si>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</si>
  <si>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</si>
  <si>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</si>
  <si>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</si>
  <si>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</si>
  <si>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</si>
  <si>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</si>
  <si>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</si>
  <si>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</si>
  <si>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</si>
  <si>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</si>
  <si>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</si>
  <si>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</si>
  <si>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</si>
  <si>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</si>
  <si>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</si>
  <si>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</si>
  <si>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</si>
  <si>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</si>
  <si>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</si>
  <si>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</si>
  <si>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</si>
  <si>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</si>
  <si>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</si>
  <si>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</si>
  <si>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</si>
  <si>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</si>
  <si>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</si>
  <si>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</si>
  <si>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</si>
  <si>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</si>
  <si>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</si>
  <si>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</si>
  <si>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</si>
  <si>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</si>
  <si>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</si>
  <si>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</si>
  <si>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</si>
  <si>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</si>
  <si>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</si>
  <si>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</si>
  <si>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</si>
  <si>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遊佐町</t>
  </si>
  <si>
    <t>法非適用</t>
  </si>
  <si>
    <t>下水道事業</t>
  </si>
  <si>
    <t>公共下水道</t>
  </si>
  <si>
    <t>Cd2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</si>
  <si>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</si>
  <si>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</si>
  <si>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</si>
  <si>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</si>
  <si>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</si>
  <si>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</si>
  <si>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</si>
  <si>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</si>
  <si>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</si>
  <si>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</si>
  <si>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</si>
  <si>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</si>
  <si>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</si>
  <si>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①収益的収支比率については、料金収入が昨年度より減少したが、一般会計繰入金の増により総収益が増加し、100％以上になった。
④企業債残高対事業規模比率については、借入がしばらく無いため右肩下がりが続いているが、類似団体と比較すると依然高い数値となっている。
⑤経費回収率については、2年続けて100％となっており、使用料で回収すべき経費は全て使用料で賄えている。
⑥汚水処理原価については、昨年度より若干高くなったが、類似団体と比較すると低い数値で推移している。
⑦施設利用率については、同処理場で特定環境保全公共下水道事業も処理しており、処理水量を公共分のみ計上しているため低い数値となっている。
⑧水洗化率については、水洗化人口の微増と処理区域内人口の減少により昨年度より高くなった。類似団体と比較しても高い数値となっている。</t>
    <rPh sb="1" eb="8">
      <t>シュウエキテキシュウシヒリツ</t>
    </rPh>
    <rPh sb="14" eb="16">
      <t>リョウキン</t>
    </rPh>
    <rPh sb="16" eb="18">
      <t>シュウニュウ</t>
    </rPh>
    <rPh sb="19" eb="22">
      <t>サクネンド</t>
    </rPh>
    <rPh sb="24" eb="26">
      <t>ゲンショウ</t>
    </rPh>
    <rPh sb="30" eb="37">
      <t>イッパンカイケイクリイレキン</t>
    </rPh>
    <rPh sb="38" eb="39">
      <t>ゾウ</t>
    </rPh>
    <rPh sb="42" eb="45">
      <t>ソウシュウエキ</t>
    </rPh>
    <rPh sb="46" eb="48">
      <t>ゾウカ</t>
    </rPh>
    <rPh sb="54" eb="56">
      <t>イジョウ</t>
    </rPh>
    <rPh sb="63" eb="65">
      <t>キギョウ</t>
    </rPh>
    <rPh sb="65" eb="66">
      <t>サイ</t>
    </rPh>
    <rPh sb="66" eb="68">
      <t>ザンダカ</t>
    </rPh>
    <rPh sb="68" eb="69">
      <t>タイ</t>
    </rPh>
    <rPh sb="69" eb="71">
      <t>ジギョウ</t>
    </rPh>
    <rPh sb="71" eb="73">
      <t>キボ</t>
    </rPh>
    <rPh sb="73" eb="75">
      <t>ヒリツ</t>
    </rPh>
    <rPh sb="81" eb="83">
      <t>カリイレ</t>
    </rPh>
    <rPh sb="88" eb="89">
      <t>ナ</t>
    </rPh>
    <rPh sb="92" eb="95">
      <t>ミギカタサ</t>
    </rPh>
    <rPh sb="98" eb="99">
      <t>ツヅ</t>
    </rPh>
    <rPh sb="105" eb="107">
      <t>ルイジ</t>
    </rPh>
    <rPh sb="107" eb="109">
      <t>ダンタイ</t>
    </rPh>
    <rPh sb="110" eb="112">
      <t>ヒカク</t>
    </rPh>
    <rPh sb="115" eb="117">
      <t>イゼン</t>
    </rPh>
    <rPh sb="117" eb="118">
      <t>タカ</t>
    </rPh>
    <rPh sb="119" eb="121">
      <t>スウチ</t>
    </rPh>
    <rPh sb="130" eb="132">
      <t>ケイヒ</t>
    </rPh>
    <rPh sb="132" eb="134">
      <t>カイシュウ</t>
    </rPh>
    <rPh sb="134" eb="135">
      <t>リツ</t>
    </rPh>
    <rPh sb="142" eb="143">
      <t>ネン</t>
    </rPh>
    <rPh sb="143" eb="144">
      <t>ツヅ</t>
    </rPh>
    <rPh sb="157" eb="160">
      <t>シヨウリョウ</t>
    </rPh>
    <rPh sb="161" eb="163">
      <t>カイシュウ</t>
    </rPh>
    <rPh sb="166" eb="168">
      <t>ケイヒ</t>
    </rPh>
    <rPh sb="169" eb="170">
      <t>スベ</t>
    </rPh>
    <rPh sb="171" eb="174">
      <t>シヨウリョウ</t>
    </rPh>
    <rPh sb="175" eb="176">
      <t>マカナ</t>
    </rPh>
    <rPh sb="183" eb="189">
      <t>オスイショリゲンカ</t>
    </rPh>
    <rPh sb="195" eb="198">
      <t>サクネンド</t>
    </rPh>
    <rPh sb="200" eb="202">
      <t>ジャッカン</t>
    </rPh>
    <rPh sb="202" eb="203">
      <t>タカ</t>
    </rPh>
    <rPh sb="209" eb="211">
      <t>ルイジ</t>
    </rPh>
    <rPh sb="211" eb="213">
      <t>ダンタイ</t>
    </rPh>
    <rPh sb="214" eb="216">
      <t>ヒカク</t>
    </rPh>
    <rPh sb="219" eb="220">
      <t>ヒク</t>
    </rPh>
    <rPh sb="221" eb="223">
      <t>スウチ</t>
    </rPh>
    <rPh sb="224" eb="226">
      <t>スイイ</t>
    </rPh>
    <rPh sb="233" eb="235">
      <t>シセツ</t>
    </rPh>
    <rPh sb="235" eb="237">
      <t>リヨウ</t>
    </rPh>
    <rPh sb="237" eb="238">
      <t>リツ</t>
    </rPh>
    <rPh sb="244" eb="245">
      <t>ドウ</t>
    </rPh>
    <rPh sb="245" eb="248">
      <t>ショリジョウ</t>
    </rPh>
    <rPh sb="249" eb="251">
      <t>トクテイ</t>
    </rPh>
    <rPh sb="251" eb="253">
      <t>カンキョウ</t>
    </rPh>
    <rPh sb="253" eb="255">
      <t>ホゼン</t>
    </rPh>
    <rPh sb="255" eb="262">
      <t>コウキョウゲスイドウジギョウ</t>
    </rPh>
    <rPh sb="263" eb="265">
      <t>ショリ</t>
    </rPh>
    <rPh sb="270" eb="272">
      <t>ショリ</t>
    </rPh>
    <rPh sb="272" eb="274">
      <t>スイリョウ</t>
    </rPh>
    <rPh sb="275" eb="277">
      <t>コウキョウ</t>
    </rPh>
    <rPh sb="277" eb="278">
      <t>ブン</t>
    </rPh>
    <rPh sb="280" eb="282">
      <t>ケイジョウ</t>
    </rPh>
    <rPh sb="288" eb="289">
      <t>ヒク</t>
    </rPh>
    <rPh sb="290" eb="292">
      <t>スウチ</t>
    </rPh>
    <rPh sb="301" eb="304">
      <t>スイセンカ</t>
    </rPh>
    <rPh sb="304" eb="305">
      <t>リツ</t>
    </rPh>
    <rPh sb="311" eb="314">
      <t>スイセンカ</t>
    </rPh>
    <rPh sb="314" eb="316">
      <t>ジンコウ</t>
    </rPh>
    <rPh sb="317" eb="319">
      <t>ビゾウ</t>
    </rPh>
    <rPh sb="320" eb="322">
      <t>ショリ</t>
    </rPh>
    <rPh sb="322" eb="325">
      <t>クイキナイ</t>
    </rPh>
    <rPh sb="325" eb="327">
      <t>ジンコウ</t>
    </rPh>
    <rPh sb="328" eb="330">
      <t>ゲンショウ</t>
    </rPh>
    <rPh sb="333" eb="336">
      <t>サクネンド</t>
    </rPh>
    <rPh sb="338" eb="339">
      <t>タカ</t>
    </rPh>
    <rPh sb="344" eb="346">
      <t>ルイジ</t>
    </rPh>
    <rPh sb="346" eb="348">
      <t>ダンタイ</t>
    </rPh>
    <rPh sb="349" eb="351">
      <t>ヒカク</t>
    </rPh>
    <rPh sb="354" eb="355">
      <t>タカ</t>
    </rPh>
    <rPh sb="356" eb="358">
      <t>スウチ</t>
    </rPh>
    <phoneticPr fontId="4"/>
  </si>
  <si>
    <t>　令和2年度より3年計画でストックマネジメント計画の策定業務に着手している。施設の点検、調査を実施し、修繕、改築計画を策定後、財政状況を見ながら計画的な更新に努めていく。</t>
    <rPh sb="1" eb="3">
      <t>レイワ</t>
    </rPh>
    <rPh sb="4" eb="6">
      <t>ネンド</t>
    </rPh>
    <rPh sb="9" eb="10">
      <t>ネン</t>
    </rPh>
    <rPh sb="10" eb="12">
      <t>ケイカク</t>
    </rPh>
    <rPh sb="23" eb="25">
      <t>ケイカク</t>
    </rPh>
    <rPh sb="26" eb="28">
      <t>サクテイ</t>
    </rPh>
    <rPh sb="28" eb="30">
      <t>ギョウム</t>
    </rPh>
    <rPh sb="31" eb="33">
      <t>チャクシュ</t>
    </rPh>
    <rPh sb="38" eb="40">
      <t>シセツ</t>
    </rPh>
    <rPh sb="41" eb="43">
      <t>テンケン</t>
    </rPh>
    <rPh sb="44" eb="46">
      <t>チョウサ</t>
    </rPh>
    <rPh sb="47" eb="49">
      <t>ジッシ</t>
    </rPh>
    <rPh sb="51" eb="53">
      <t>シュウゼン</t>
    </rPh>
    <rPh sb="54" eb="58">
      <t>カイチクケイカク</t>
    </rPh>
    <rPh sb="59" eb="61">
      <t>サクテイ</t>
    </rPh>
    <rPh sb="61" eb="62">
      <t>ゴ</t>
    </rPh>
    <rPh sb="63" eb="65">
      <t>ザイセイ</t>
    </rPh>
    <rPh sb="65" eb="67">
      <t>ジョウキョウ</t>
    </rPh>
    <rPh sb="68" eb="69">
      <t>ミ</t>
    </rPh>
    <rPh sb="72" eb="75">
      <t>ケイカクテキ</t>
    </rPh>
    <rPh sb="76" eb="78">
      <t>コウシン</t>
    </rPh>
    <rPh sb="79" eb="80">
      <t>ツト</t>
    </rPh>
    <phoneticPr fontId="4"/>
  </si>
  <si>
    <t>　収益的収支比率が100％を超え、経費回収率も100％を維持しているため、概ね健全な経営状況となっている。しかしながら有収水量と使用料収入が近年減少傾向であるため、健全な経営を維持するための対策として、汚水処理にかかる経費の見直しや、使用料収入を確保するため水洗化人口の増加に向けた対策が必要である。</t>
    <rPh sb="1" eb="4">
      <t>シュウエキテキ</t>
    </rPh>
    <rPh sb="4" eb="6">
      <t>シュウシ</t>
    </rPh>
    <rPh sb="6" eb="8">
      <t>ヒリツ</t>
    </rPh>
    <rPh sb="14" eb="15">
      <t>コ</t>
    </rPh>
    <rPh sb="17" eb="19">
      <t>ケイヒ</t>
    </rPh>
    <rPh sb="19" eb="21">
      <t>カイシュウ</t>
    </rPh>
    <rPh sb="21" eb="22">
      <t>リツ</t>
    </rPh>
    <rPh sb="28" eb="30">
      <t>イジ</t>
    </rPh>
    <rPh sb="37" eb="38">
      <t>オオム</t>
    </rPh>
    <rPh sb="39" eb="41">
      <t>ケンゼン</t>
    </rPh>
    <rPh sb="42" eb="46">
      <t>ケイエイジョウキョウ</t>
    </rPh>
    <rPh sb="59" eb="60">
      <t>ユウ</t>
    </rPh>
    <rPh sb="60" eb="61">
      <t>シュウ</t>
    </rPh>
    <rPh sb="61" eb="63">
      <t>スイリョウ</t>
    </rPh>
    <rPh sb="64" eb="69">
      <t>シヨウリョウシュウニュウ</t>
    </rPh>
    <rPh sb="70" eb="72">
      <t>キンネン</t>
    </rPh>
    <rPh sb="72" eb="74">
      <t>ゲンショウ</t>
    </rPh>
    <rPh sb="74" eb="76">
      <t>ケイコウ</t>
    </rPh>
    <rPh sb="82" eb="84">
      <t>ケンゼン</t>
    </rPh>
    <rPh sb="85" eb="87">
      <t>ケイエイ</t>
    </rPh>
    <rPh sb="88" eb="90">
      <t>イジ</t>
    </rPh>
    <rPh sb="95" eb="97">
      <t>タイサク</t>
    </rPh>
    <rPh sb="101" eb="103">
      <t>オスイ</t>
    </rPh>
    <rPh sb="103" eb="105">
      <t>ショリ</t>
    </rPh>
    <rPh sb="109" eb="111">
      <t>ケイヒ</t>
    </rPh>
    <rPh sb="112" eb="114">
      <t>ミナオ</t>
    </rPh>
    <rPh sb="117" eb="122">
      <t>シヨウリョウシュウニュウ</t>
    </rPh>
    <rPh sb="123" eb="125">
      <t>カクホ</t>
    </rPh>
    <rPh sb="138" eb="139">
      <t>ム</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</si>
</sst>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4CA0-41CF-A243-2C792A60EC94}"/>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0.15</c:v>
                </c:pt>
                <c:pt idx="1">
                  <c:v>0.1</c:v>
                </c:pt>
                <c:pt idx="2">
                  <c:v>0.13</c:v>
                </c:pt>
                <c:pt idx="3">
                  <c:v>0.12</c:v>
                </c:pt>
                <c:pt idx="4">
                  <c:v>0.1</c:v>
                </c:pt>
              </c:numCache>
            </c:numRef>
          </c:val>
          <c:smooth val="0"/>
          <c:extLst>
            <c:ext xmlns:c16="http://schemas.microsoft.com/office/drawing/2014/chart" uri="{C3380CC4-5D6E-409C-BE32-E72D297353CC}">
              <c16:uniqueId val="{00000001-4CA0-41CF-A243-2C792A60EC94}"/>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39.08</c:v>
                </c:pt>
                <c:pt idx="1">
                  <c:v>39.15</c:v>
                </c:pt>
                <c:pt idx="2">
                  <c:v>40.1</c:v>
                </c:pt>
                <c:pt idx="3">
                  <c:v>39.33</c:v>
                </c:pt>
                <c:pt idx="4">
                  <c:v>38.6</c:v>
                </c:pt>
              </c:numCache>
            </c:numRef>
          </c:val>
          <c:extLst>
            <c:ext xmlns:c16="http://schemas.microsoft.com/office/drawing/2014/chart" uri="{C3380CC4-5D6E-409C-BE32-E72D297353CC}">
              <c16:uniqueId val="{00000000-C324-4353-B6A4-201E8BC43B0E}"/>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49.39</c:v>
                </c:pt>
                <c:pt idx="1">
                  <c:v>49.25</c:v>
                </c:pt>
                <c:pt idx="2">
                  <c:v>50.24</c:v>
                </c:pt>
                <c:pt idx="3">
                  <c:v>49.68</c:v>
                </c:pt>
                <c:pt idx="4">
                  <c:v>49.27</c:v>
                </c:pt>
              </c:numCache>
            </c:numRef>
          </c:val>
          <c:smooth val="0"/>
          <c:extLst>
            <c:ext xmlns:c16="http://schemas.microsoft.com/office/drawing/2014/chart" uri="{C3380CC4-5D6E-409C-BE32-E72D297353CC}">
              <c16:uniqueId val="{00000001-C324-4353-B6A4-201E8BC43B0E}"/>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79.37</c:v>
                </c:pt>
                <c:pt idx="1">
                  <c:v>80.5</c:v>
                </c:pt>
                <c:pt idx="2">
                  <c:v>81.44</c:v>
                </c:pt>
                <c:pt idx="3">
                  <c:v>82.72</c:v>
                </c:pt>
                <c:pt idx="4">
                  <c:v>84.7</c:v>
                </c:pt>
              </c:numCache>
            </c:numRef>
          </c:val>
          <c:extLst>
            <c:ext xmlns:c16="http://schemas.microsoft.com/office/drawing/2014/chart" uri="{C3380CC4-5D6E-409C-BE32-E72D297353CC}">
              <c16:uniqueId val="{00000000-A1B7-4D74-AB7E-F1284961BE4D}"/>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83.96</c:v>
                </c:pt>
                <c:pt idx="1">
                  <c:v>84.12</c:v>
                </c:pt>
                <c:pt idx="2">
                  <c:v>84.17</c:v>
                </c:pt>
                <c:pt idx="3">
                  <c:v>83.35</c:v>
                </c:pt>
                <c:pt idx="4">
                  <c:v>83.16</c:v>
                </c:pt>
              </c:numCache>
            </c:numRef>
          </c:val>
          <c:smooth val="0"/>
          <c:extLst>
            <c:ext xmlns:c16="http://schemas.microsoft.com/office/drawing/2014/chart" uri="{C3380CC4-5D6E-409C-BE32-E72D297353CC}">
              <c16:uniqueId val="{00000001-A1B7-4D74-AB7E-F1284961BE4D}"/>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52.06</c:v>
                </c:pt>
                <c:pt idx="1">
                  <c:v>98.59</c:v>
                </c:pt>
                <c:pt idx="2">
                  <c:v>97.17</c:v>
                </c:pt>
                <c:pt idx="3">
                  <c:v>96.64</c:v>
                </c:pt>
                <c:pt idx="4">
                  <c:v>100.93</c:v>
                </c:pt>
              </c:numCache>
            </c:numRef>
          </c:val>
          <c:extLst>
            <c:ext xmlns:c16="http://schemas.microsoft.com/office/drawing/2014/chart" uri="{C3380CC4-5D6E-409C-BE32-E72D297353CC}">
              <c16:uniqueId val="{00000000-9C6F-4AE3-9789-4C563ABEB1D9}"/>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C6F-4AE3-9789-4C563ABEB1D9}"/>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82F-4DBD-B9D8-572AD6FC420E}"/>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82F-4DBD-B9D8-572AD6FC420E}"/>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A95-43C3-B3BA-55110671306A}"/>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A95-43C3-B3BA-55110671306A}"/>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71C-464F-A0F8-0CC74AA3EDF3}"/>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71C-464F-A0F8-0CC74AA3EDF3}"/>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CFA-4DFA-8BB6-95929E45C0A2}"/>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CFA-4DFA-8BB6-95929E45C0A2}"/>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2793.27</c:v>
                </c:pt>
                <c:pt idx="1">
                  <c:v>2602.4899999999998</c:v>
                </c:pt>
                <c:pt idx="2">
                  <c:v>2557.0500000000002</c:v>
                </c:pt>
                <c:pt idx="3">
                  <c:v>2354.3200000000002</c:v>
                </c:pt>
                <c:pt idx="4">
                  <c:v>2128.3000000000002</c:v>
                </c:pt>
              </c:numCache>
            </c:numRef>
          </c:val>
          <c:extLst>
            <c:ext xmlns:c16="http://schemas.microsoft.com/office/drawing/2014/chart" uri="{C3380CC4-5D6E-409C-BE32-E72D297353CC}">
              <c16:uniqueId val="{00000000-8BF4-4EA0-8B62-29C969D466BA}"/>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1162.3599999999999</c:v>
                </c:pt>
                <c:pt idx="1">
                  <c:v>1047.6500000000001</c:v>
                </c:pt>
                <c:pt idx="2">
                  <c:v>1124.26</c:v>
                </c:pt>
                <c:pt idx="3">
                  <c:v>1048.23</c:v>
                </c:pt>
                <c:pt idx="4">
                  <c:v>1130.42</c:v>
                </c:pt>
              </c:numCache>
            </c:numRef>
          </c:val>
          <c:smooth val="0"/>
          <c:extLst>
            <c:ext xmlns:c16="http://schemas.microsoft.com/office/drawing/2014/chart" uri="{C3380CC4-5D6E-409C-BE32-E72D297353CC}">
              <c16:uniqueId val="{00000001-8BF4-4EA0-8B62-29C969D466BA}"/>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37.35</c:v>
                </c:pt>
                <c:pt idx="1">
                  <c:v>91</c:v>
                </c:pt>
                <c:pt idx="2">
                  <c:v>91.22</c:v>
                </c:pt>
                <c:pt idx="3">
                  <c:v>100</c:v>
                </c:pt>
                <c:pt idx="4">
                  <c:v>100</c:v>
                </c:pt>
              </c:numCache>
            </c:numRef>
          </c:val>
          <c:extLst>
            <c:ext xmlns:c16="http://schemas.microsoft.com/office/drawing/2014/chart" uri="{C3380CC4-5D6E-409C-BE32-E72D297353CC}">
              <c16:uniqueId val="{00000000-44D6-49CA-9C76-B7D8CEEFFA93}"/>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68.209999999999994</c:v>
                </c:pt>
                <c:pt idx="1">
                  <c:v>74.040000000000006</c:v>
                </c:pt>
                <c:pt idx="2">
                  <c:v>80.58</c:v>
                </c:pt>
                <c:pt idx="3">
                  <c:v>78.92</c:v>
                </c:pt>
                <c:pt idx="4">
                  <c:v>74.17</c:v>
                </c:pt>
              </c:numCache>
            </c:numRef>
          </c:val>
          <c:smooth val="0"/>
          <c:extLst>
            <c:ext xmlns:c16="http://schemas.microsoft.com/office/drawing/2014/chart" uri="{C3380CC4-5D6E-409C-BE32-E72D297353CC}">
              <c16:uniqueId val="{00000001-44D6-49CA-9C76-B7D8CEEFFA93}"/>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515.19000000000005</c:v>
                </c:pt>
                <c:pt idx="1">
                  <c:v>209.41</c:v>
                </c:pt>
                <c:pt idx="2">
                  <c:v>210.07</c:v>
                </c:pt>
                <c:pt idx="3">
                  <c:v>191.54</c:v>
                </c:pt>
                <c:pt idx="4">
                  <c:v>192.34</c:v>
                </c:pt>
              </c:numCache>
            </c:numRef>
          </c:val>
          <c:extLst>
            <c:ext xmlns:c16="http://schemas.microsoft.com/office/drawing/2014/chart" uri="{C3380CC4-5D6E-409C-BE32-E72D297353CC}">
              <c16:uniqueId val="{00000000-4563-445C-8DDE-1C63F059D223}"/>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250.84</c:v>
                </c:pt>
                <c:pt idx="1">
                  <c:v>235.61</c:v>
                </c:pt>
                <c:pt idx="2">
                  <c:v>216.21</c:v>
                </c:pt>
                <c:pt idx="3">
                  <c:v>220.31</c:v>
                </c:pt>
                <c:pt idx="4">
                  <c:v>230.95</c:v>
                </c:pt>
              </c:numCache>
            </c:numRef>
          </c:val>
          <c:smooth val="0"/>
          <c:extLst>
            <c:ext xmlns:c16="http://schemas.microsoft.com/office/drawing/2014/chart" uri="{C3380CC4-5D6E-409C-BE32-E72D297353CC}">
              <c16:uniqueId val="{00000001-4563-445C-8DDE-1C63F059D223}"/>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【682.51】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【95.35】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【59.64】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【100.34】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G1" zoomScaleNormal="100"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山形県　遊佐町</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公共下水道</v>
      </c>
      <c r="Q8" s="72"/>
      <c r="R8" s="72"/>
      <c r="S8" s="72"/>
      <c r="T8" s="72"/>
      <c r="U8" s="72"/>
      <c r="V8" s="72"/>
      <c r="W8" s="72" t="str">
        <f>データ!L6</f>
        <v>Cd2</v>
      </c>
      <c r="X8" s="72"/>
      <c r="Y8" s="72"/>
      <c r="Z8" s="72"/>
      <c r="AA8" s="72"/>
      <c r="AB8" s="72"/>
      <c r="AC8" s="72"/>
      <c r="AD8" s="73" t="str">
        <f>データ!$M$6</f>
        <v>非設置</v>
      </c>
      <c r="AE8" s="73"/>
      <c r="AF8" s="73"/>
      <c r="AG8" s="73"/>
      <c r="AH8" s="73"/>
      <c r="AI8" s="73"/>
      <c r="AJ8" s="73"/>
      <c r="AK8" s="3"/>
      <c r="AL8" s="69">
        <f>データ!S6</f>
        <v>13655</v>
      </c>
      <c r="AM8" s="69"/>
      <c r="AN8" s="69"/>
      <c r="AO8" s="69"/>
      <c r="AP8" s="69"/>
      <c r="AQ8" s="69"/>
      <c r="AR8" s="69"/>
      <c r="AS8" s="69"/>
      <c r="AT8" s="68">
        <f>データ!T6</f>
        <v>208.39</v>
      </c>
      <c r="AU8" s="68"/>
      <c r="AV8" s="68"/>
      <c r="AW8" s="68"/>
      <c r="AX8" s="68"/>
      <c r="AY8" s="68"/>
      <c r="AZ8" s="68"/>
      <c r="BA8" s="68"/>
      <c r="BB8" s="68">
        <f>データ!U6</f>
        <v>65.53</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44.3</v>
      </c>
      <c r="Q10" s="68"/>
      <c r="R10" s="68"/>
      <c r="S10" s="68"/>
      <c r="T10" s="68"/>
      <c r="U10" s="68"/>
      <c r="V10" s="68"/>
      <c r="W10" s="68">
        <f>データ!Q6</f>
        <v>94.91</v>
      </c>
      <c r="X10" s="68"/>
      <c r="Y10" s="68"/>
      <c r="Z10" s="68"/>
      <c r="AA10" s="68"/>
      <c r="AB10" s="68"/>
      <c r="AC10" s="68"/>
      <c r="AD10" s="69">
        <f>データ!R6</f>
        <v>3740</v>
      </c>
      <c r="AE10" s="69"/>
      <c r="AF10" s="69"/>
      <c r="AG10" s="69"/>
      <c r="AH10" s="69"/>
      <c r="AI10" s="69"/>
      <c r="AJ10" s="69"/>
      <c r="AK10" s="2"/>
      <c r="AL10" s="69">
        <f>データ!V6</f>
        <v>5995</v>
      </c>
      <c r="AM10" s="69"/>
      <c r="AN10" s="69"/>
      <c r="AO10" s="69"/>
      <c r="AP10" s="69"/>
      <c r="AQ10" s="69"/>
      <c r="AR10" s="69"/>
      <c r="AS10" s="69"/>
      <c r="AT10" s="68">
        <f>データ!W6</f>
        <v>3.44</v>
      </c>
      <c r="AU10" s="68"/>
      <c r="AV10" s="68"/>
      <c r="AW10" s="68"/>
      <c r="AX10" s="68"/>
      <c r="AY10" s="68"/>
      <c r="AZ10" s="68"/>
      <c r="BA10" s="68"/>
      <c r="BB10" s="68">
        <f>データ!X6</f>
        <v>1742.73</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115</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116</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117</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44</v>
      </c>
      <c r="H86" s="26" t="str">
        <f>データ!BP6</f>
        <v>【682.51】</v>
      </c>
      <c r="I86" s="26" t="str">
        <f>データ!CA6</f>
        <v>【100.34】</v>
      </c>
      <c r="J86" s="26" t="str">
        <f>データ!CL6</f>
        <v>【136.15】</v>
      </c>
      <c r="K86" s="26" t="str">
        <f>データ!CW6</f>
        <v>【59.64】</v>
      </c>
      <c r="L86" s="26" t="str">
        <f>データ!DH6</f>
        <v>【95.35】</v>
      </c>
      <c r="M86" s="26" t="s">
        <v>44</v>
      </c>
      <c r="N86" s="26" t="s">
        <v>44</v>
      </c>
      <c r="O86" s="26" t="str">
        <f>データ!EO6</f>
        <v>【0.22】</v>
      </c>
    </row>
  </sheetData>
  <sheetProtection algorithmName="SHA-512" hashValue="Sr8WVduxkJIrFX/MEQeWDSfvb3ii67daIS994vxZVSRg60R4yCZyKV/BdpL97SpwozFMmveHblpPDHwTj5LjTA==" saltValue="DaDWgonuwoZloSp6ugctgg=="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28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56</v>
      </c>
      <c r="B4" s="30"/>
      <c r="C4" s="30"/>
      <c r="D4" s="30"/>
      <c r="E4" s="30"/>
      <c r="F4" s="30"/>
      <c r="G4" s="30"/>
      <c r="H4" s="80"/>
      <c r="I4" s="81"/>
      <c r="J4" s="81"/>
      <c r="K4" s="81"/>
      <c r="L4" s="81"/>
      <c r="M4" s="81"/>
      <c r="N4" s="81"/>
      <c r="O4" s="81"/>
      <c r="P4" s="81"/>
      <c r="Q4" s="81"/>
      <c r="R4" s="81"/>
      <c r="S4" s="81"/>
      <c r="T4" s="81"/>
      <c r="U4" s="81"/>
      <c r="V4" s="81"/>
      <c r="W4" s="81"/>
      <c r="X4" s="82"/>
      <c r="Y4" s="76" t="s">
        <v>57</v>
      </c>
      <c r="Z4" s="76"/>
      <c r="AA4" s="76"/>
      <c r="AB4" s="76"/>
      <c r="AC4" s="76"/>
      <c r="AD4" s="76"/>
      <c r="AE4" s="76"/>
      <c r="AF4" s="76"/>
      <c r="AG4" s="76"/>
      <c r="AH4" s="76"/>
      <c r="AI4" s="76"/>
      <c r="AJ4" s="76" t="s">
        <v>58</v>
      </c>
      <c r="AK4" s="76"/>
      <c r="AL4" s="76"/>
      <c r="AM4" s="76"/>
      <c r="AN4" s="76"/>
      <c r="AO4" s="76"/>
      <c r="AP4" s="76"/>
      <c r="AQ4" s="76"/>
      <c r="AR4" s="76"/>
      <c r="AS4" s="76"/>
      <c r="AT4" s="76"/>
      <c r="AU4" s="76" t="s">
        <v>59</v>
      </c>
      <c r="AV4" s="76"/>
      <c r="AW4" s="76"/>
      <c r="AX4" s="76"/>
      <c r="AY4" s="76"/>
      <c r="AZ4" s="76"/>
      <c r="BA4" s="76"/>
      <c r="BB4" s="76"/>
      <c r="BC4" s="76"/>
      <c r="BD4" s="76"/>
      <c r="BE4" s="76"/>
      <c r="BF4" s="76" t="s">
        <v>60</v>
      </c>
      <c r="BG4" s="76"/>
      <c r="BH4" s="76"/>
      <c r="BI4" s="76"/>
      <c r="BJ4" s="76"/>
      <c r="BK4" s="76"/>
      <c r="BL4" s="76"/>
      <c r="BM4" s="76"/>
      <c r="BN4" s="76"/>
      <c r="BO4" s="76"/>
      <c r="BP4" s="76"/>
      <c r="BQ4" s="76" t="s">
        <v>61</v>
      </c>
      <c r="BR4" s="76"/>
      <c r="BS4" s="76"/>
      <c r="BT4" s="76"/>
      <c r="BU4" s="76"/>
      <c r="BV4" s="76"/>
      <c r="BW4" s="76"/>
      <c r="BX4" s="76"/>
      <c r="BY4" s="76"/>
      <c r="BZ4" s="76"/>
      <c r="CA4" s="76"/>
      <c r="CB4" s="76" t="s">
        <v>62</v>
      </c>
      <c r="CC4" s="76"/>
      <c r="CD4" s="76"/>
      <c r="CE4" s="76"/>
      <c r="CF4" s="76"/>
      <c r="CG4" s="76"/>
      <c r="CH4" s="76"/>
      <c r="CI4" s="76"/>
      <c r="CJ4" s="76"/>
      <c r="CK4" s="76"/>
      <c r="CL4" s="76"/>
      <c r="CM4" s="76" t="s">
        <v>63</v>
      </c>
      <c r="CN4" s="76"/>
      <c r="CO4" s="76"/>
      <c r="CP4" s="76"/>
      <c r="CQ4" s="76"/>
      <c r="CR4" s="76"/>
      <c r="CS4" s="76"/>
      <c r="CT4" s="76"/>
      <c r="CU4" s="76"/>
      <c r="CV4" s="76"/>
      <c r="CW4" s="76"/>
      <c r="CX4" s="76" t="s">
        <v>64</v>
      </c>
      <c r="CY4" s="76"/>
      <c r="CZ4" s="76"/>
      <c r="DA4" s="76"/>
      <c r="DB4" s="76"/>
      <c r="DC4" s="76"/>
      <c r="DD4" s="76"/>
      <c r="DE4" s="76"/>
      <c r="DF4" s="76"/>
      <c r="DG4" s="76"/>
      <c r="DH4" s="76"/>
      <c r="DI4" s="76" t="s">
        <v>65</v>
      </c>
      <c r="DJ4" s="76"/>
      <c r="DK4" s="76"/>
      <c r="DL4" s="76"/>
      <c r="DM4" s="76"/>
      <c r="DN4" s="76"/>
      <c r="DO4" s="76"/>
      <c r="DP4" s="76"/>
      <c r="DQ4" s="76"/>
      <c r="DR4" s="76"/>
      <c r="DS4" s="76"/>
      <c r="DT4" s="76" t="s">
        <v>66</v>
      </c>
      <c r="DU4" s="76"/>
      <c r="DV4" s="76"/>
      <c r="DW4" s="76"/>
      <c r="DX4" s="76"/>
      <c r="DY4" s="76"/>
      <c r="DZ4" s="76"/>
      <c r="EA4" s="76"/>
      <c r="EB4" s="76"/>
      <c r="EC4" s="76"/>
      <c r="ED4" s="76"/>
      <c r="EE4" s="76" t="s">
        <v>67</v>
      </c>
      <c r="EF4" s="76"/>
      <c r="EG4" s="76"/>
      <c r="EH4" s="76"/>
      <c r="EI4" s="76"/>
      <c r="EJ4" s="76"/>
      <c r="EK4" s="76"/>
      <c r="EL4" s="76"/>
      <c r="EM4" s="76"/>
      <c r="EN4" s="76"/>
      <c r="EO4" s="76"/>
    </row>
    <row r="5" spans="1:145" x14ac:dyDescent="0.15">
      <c r="A5" s="28" t="s">
        <v>68</v>
      </c>
      <c r="B5" s="31"/>
      <c r="C5" s="31"/>
      <c r="D5" s="31"/>
      <c r="E5" s="31"/>
      <c r="F5" s="31"/>
      <c r="G5" s="31"/>
      <c r="H5" s="32" t="s">
        <v>69</v>
      </c>
      <c r="I5" s="32" t="s">
        <v>70</v>
      </c>
      <c r="J5" s="32" t="s">
        <v>71</v>
      </c>
      <c r="K5" s="32" t="s">
        <v>72</v>
      </c>
      <c r="L5" s="32" t="s">
        <v>73</v>
      </c>
      <c r="M5" s="32" t="s">
        <v>5</v>
      </c>
      <c r="N5" s="32" t="s">
        <v>74</v>
      </c>
      <c r="O5" s="32" t="s">
        <v>75</v>
      </c>
      <c r="P5" s="32" t="s">
        <v>76</v>
      </c>
      <c r="Q5" s="32" t="s">
        <v>77</v>
      </c>
      <c r="R5" s="32" t="s">
        <v>78</v>
      </c>
      <c r="S5" s="32" t="s">
        <v>79</v>
      </c>
      <c r="T5" s="32" t="s">
        <v>80</v>
      </c>
      <c r="U5" s="32" t="s">
        <v>81</v>
      </c>
      <c r="V5" s="32" t="s">
        <v>82</v>
      </c>
      <c r="W5" s="32" t="s">
        <v>83</v>
      </c>
      <c r="X5" s="32" t="s">
        <v>84</v>
      </c>
      <c r="Y5" s="32" t="s">
        <v>85</v>
      </c>
      <c r="Z5" s="32" t="s">
        <v>86</v>
      </c>
      <c r="AA5" s="32" t="s">
        <v>87</v>
      </c>
      <c r="AB5" s="32" t="s">
        <v>88</v>
      </c>
      <c r="AC5" s="32" t="s">
        <v>89</v>
      </c>
      <c r="AD5" s="32" t="s">
        <v>90</v>
      </c>
      <c r="AE5" s="32" t="s">
        <v>91</v>
      </c>
      <c r="AF5" s="32" t="s">
        <v>92</v>
      </c>
      <c r="AG5" s="32" t="s">
        <v>93</v>
      </c>
      <c r="AH5" s="32" t="s">
        <v>94</v>
      </c>
      <c r="AI5" s="32" t="s">
        <v>31</v>
      </c>
      <c r="AJ5" s="32" t="s">
        <v>85</v>
      </c>
      <c r="AK5" s="32" t="s">
        <v>86</v>
      </c>
      <c r="AL5" s="32" t="s">
        <v>87</v>
      </c>
      <c r="AM5" s="32" t="s">
        <v>88</v>
      </c>
      <c r="AN5" s="32" t="s">
        <v>89</v>
      </c>
      <c r="AO5" s="32" t="s">
        <v>90</v>
      </c>
      <c r="AP5" s="32" t="s">
        <v>91</v>
      </c>
      <c r="AQ5" s="32" t="s">
        <v>92</v>
      </c>
      <c r="AR5" s="32" t="s">
        <v>93</v>
      </c>
      <c r="AS5" s="32" t="s">
        <v>94</v>
      </c>
      <c r="AT5" s="32" t="s">
        <v>95</v>
      </c>
      <c r="AU5" s="32" t="s">
        <v>85</v>
      </c>
      <c r="AV5" s="32" t="s">
        <v>86</v>
      </c>
      <c r="AW5" s="32" t="s">
        <v>87</v>
      </c>
      <c r="AX5" s="32" t="s">
        <v>88</v>
      </c>
      <c r="AY5" s="32" t="s">
        <v>89</v>
      </c>
      <c r="AZ5" s="32" t="s">
        <v>90</v>
      </c>
      <c r="BA5" s="32" t="s">
        <v>91</v>
      </c>
      <c r="BB5" s="32" t="s">
        <v>92</v>
      </c>
      <c r="BC5" s="32" t="s">
        <v>93</v>
      </c>
      <c r="BD5" s="32" t="s">
        <v>94</v>
      </c>
      <c r="BE5" s="32" t="s">
        <v>95</v>
      </c>
      <c r="BF5" s="32" t="s">
        <v>85</v>
      </c>
      <c r="BG5" s="32" t="s">
        <v>86</v>
      </c>
      <c r="BH5" s="32" t="s">
        <v>87</v>
      </c>
      <c r="BI5" s="32" t="s">
        <v>88</v>
      </c>
      <c r="BJ5" s="32" t="s">
        <v>89</v>
      </c>
      <c r="BK5" s="32" t="s">
        <v>90</v>
      </c>
      <c r="BL5" s="32" t="s">
        <v>91</v>
      </c>
      <c r="BM5" s="32" t="s">
        <v>92</v>
      </c>
      <c r="BN5" s="32" t="s">
        <v>93</v>
      </c>
      <c r="BO5" s="32" t="s">
        <v>94</v>
      </c>
      <c r="BP5" s="32" t="s">
        <v>95</v>
      </c>
      <c r="BQ5" s="32" t="s">
        <v>85</v>
      </c>
      <c r="BR5" s="32" t="s">
        <v>86</v>
      </c>
      <c r="BS5" s="32" t="s">
        <v>87</v>
      </c>
      <c r="BT5" s="32" t="s">
        <v>88</v>
      </c>
      <c r="BU5" s="32" t="s">
        <v>89</v>
      </c>
      <c r="BV5" s="32" t="s">
        <v>90</v>
      </c>
      <c r="BW5" s="32" t="s">
        <v>91</v>
      </c>
      <c r="BX5" s="32" t="s">
        <v>92</v>
      </c>
      <c r="BY5" s="32" t="s">
        <v>93</v>
      </c>
      <c r="BZ5" s="32" t="s">
        <v>94</v>
      </c>
      <c r="CA5" s="32" t="s">
        <v>95</v>
      </c>
      <c r="CB5" s="32" t="s">
        <v>85</v>
      </c>
      <c r="CC5" s="32" t="s">
        <v>86</v>
      </c>
      <c r="CD5" s="32" t="s">
        <v>87</v>
      </c>
      <c r="CE5" s="32" t="s">
        <v>88</v>
      </c>
      <c r="CF5" s="32" t="s">
        <v>89</v>
      </c>
      <c r="CG5" s="32" t="s">
        <v>90</v>
      </c>
      <c r="CH5" s="32" t="s">
        <v>91</v>
      </c>
      <c r="CI5" s="32" t="s">
        <v>92</v>
      </c>
      <c r="CJ5" s="32" t="s">
        <v>93</v>
      </c>
      <c r="CK5" s="32" t="s">
        <v>94</v>
      </c>
      <c r="CL5" s="32" t="s">
        <v>95</v>
      </c>
      <c r="CM5" s="32" t="s">
        <v>85</v>
      </c>
      <c r="CN5" s="32" t="s">
        <v>86</v>
      </c>
      <c r="CO5" s="32" t="s">
        <v>87</v>
      </c>
      <c r="CP5" s="32" t="s">
        <v>88</v>
      </c>
      <c r="CQ5" s="32" t="s">
        <v>89</v>
      </c>
      <c r="CR5" s="32" t="s">
        <v>90</v>
      </c>
      <c r="CS5" s="32" t="s">
        <v>91</v>
      </c>
      <c r="CT5" s="32" t="s">
        <v>92</v>
      </c>
      <c r="CU5" s="32" t="s">
        <v>93</v>
      </c>
      <c r="CV5" s="32" t="s">
        <v>94</v>
      </c>
      <c r="CW5" s="32" t="s">
        <v>95</v>
      </c>
      <c r="CX5" s="32" t="s">
        <v>85</v>
      </c>
      <c r="CY5" s="32" t="s">
        <v>86</v>
      </c>
      <c r="CZ5" s="32" t="s">
        <v>87</v>
      </c>
      <c r="DA5" s="32" t="s">
        <v>88</v>
      </c>
      <c r="DB5" s="32" t="s">
        <v>89</v>
      </c>
      <c r="DC5" s="32" t="s">
        <v>90</v>
      </c>
      <c r="DD5" s="32" t="s">
        <v>91</v>
      </c>
      <c r="DE5" s="32" t="s">
        <v>92</v>
      </c>
      <c r="DF5" s="32" t="s">
        <v>93</v>
      </c>
      <c r="DG5" s="32" t="s">
        <v>94</v>
      </c>
      <c r="DH5" s="32" t="s">
        <v>95</v>
      </c>
      <c r="DI5" s="32" t="s">
        <v>85</v>
      </c>
      <c r="DJ5" s="32" t="s">
        <v>86</v>
      </c>
      <c r="DK5" s="32" t="s">
        <v>87</v>
      </c>
      <c r="DL5" s="32" t="s">
        <v>88</v>
      </c>
      <c r="DM5" s="32" t="s">
        <v>89</v>
      </c>
      <c r="DN5" s="32" t="s">
        <v>90</v>
      </c>
      <c r="DO5" s="32" t="s">
        <v>91</v>
      </c>
      <c r="DP5" s="32" t="s">
        <v>92</v>
      </c>
      <c r="DQ5" s="32" t="s">
        <v>93</v>
      </c>
      <c r="DR5" s="32" t="s">
        <v>94</v>
      </c>
      <c r="DS5" s="32" t="s">
        <v>95</v>
      </c>
      <c r="DT5" s="32" t="s">
        <v>85</v>
      </c>
      <c r="DU5" s="32" t="s">
        <v>86</v>
      </c>
      <c r="DV5" s="32" t="s">
        <v>87</v>
      </c>
      <c r="DW5" s="32" t="s">
        <v>88</v>
      </c>
      <c r="DX5" s="32" t="s">
        <v>89</v>
      </c>
      <c r="DY5" s="32" t="s">
        <v>90</v>
      </c>
      <c r="DZ5" s="32" t="s">
        <v>91</v>
      </c>
      <c r="EA5" s="32" t="s">
        <v>92</v>
      </c>
      <c r="EB5" s="32" t="s">
        <v>93</v>
      </c>
      <c r="EC5" s="32" t="s">
        <v>94</v>
      </c>
      <c r="ED5" s="32" t="s">
        <v>95</v>
      </c>
      <c r="EE5" s="32" t="s">
        <v>85</v>
      </c>
      <c r="EF5" s="32" t="s">
        <v>86</v>
      </c>
      <c r="EG5" s="32" t="s">
        <v>87</v>
      </c>
      <c r="EH5" s="32" t="s">
        <v>88</v>
      </c>
      <c r="EI5" s="32" t="s">
        <v>89</v>
      </c>
      <c r="EJ5" s="32" t="s">
        <v>90</v>
      </c>
      <c r="EK5" s="32" t="s">
        <v>91</v>
      </c>
      <c r="EL5" s="32" t="s">
        <v>92</v>
      </c>
      <c r="EM5" s="32" t="s">
        <v>93</v>
      </c>
      <c r="EN5" s="32" t="s">
        <v>94</v>
      </c>
      <c r="EO5" s="32" t="s">
        <v>95</v>
      </c>
    </row>
    <row r="6" spans="1:145" s="36" customFormat="1" x14ac:dyDescent="0.15">
      <c r="A6" s="28" t="s">
        <v>96</v>
      </c>
      <c r="B6" s="33">
        <f>B7</f>
        <v>2019</v>
      </c>
      <c r="C6" s="33">
        <f t="shared" ref="C6:X6" si="3">C7</f>
        <v>64611</v>
      </c>
      <c r="D6" s="33">
        <f t="shared" si="3"/>
        <v>47</v>
      </c>
      <c r="E6" s="33">
        <f t="shared" si="3"/>
        <v>17</v>
      </c>
      <c r="F6" s="33">
        <f t="shared" si="3"/>
        <v>1</v>
      </c>
      <c r="G6" s="33">
        <f t="shared" si="3"/>
        <v>0</v>
      </c>
      <c r="H6" s="33" t="str">
        <f t="shared" si="3"/>
        <v>山形県　遊佐町</v>
      </c>
      <c r="I6" s="33" t="str">
        <f t="shared" si="3"/>
        <v>法非適用</v>
      </c>
      <c r="J6" s="33" t="str">
        <f t="shared" si="3"/>
        <v>下水道事業</v>
      </c>
      <c r="K6" s="33" t="str">
        <f t="shared" si="3"/>
        <v>公共下水道</v>
      </c>
      <c r="L6" s="33" t="str">
        <f t="shared" si="3"/>
        <v>Cd2</v>
      </c>
      <c r="M6" s="33" t="str">
        <f t="shared" si="3"/>
        <v>非設置</v>
      </c>
      <c r="N6" s="34" t="str">
        <f t="shared" si="3"/>
        <v>-</v>
      </c>
      <c r="O6" s="34" t="str">
        <f t="shared" si="3"/>
        <v>該当数値なし</v>
      </c>
      <c r="P6" s="34">
        <f t="shared" si="3"/>
        <v>44.3</v>
      </c>
      <c r="Q6" s="34">
        <f t="shared" si="3"/>
        <v>94.91</v>
      </c>
      <c r="R6" s="34">
        <f t="shared" si="3"/>
        <v>3740</v>
      </c>
      <c r="S6" s="34">
        <f t="shared" si="3"/>
        <v>13655</v>
      </c>
      <c r="T6" s="34">
        <f t="shared" si="3"/>
        <v>208.39</v>
      </c>
      <c r="U6" s="34">
        <f t="shared" si="3"/>
        <v>65.53</v>
      </c>
      <c r="V6" s="34">
        <f t="shared" si="3"/>
        <v>5995</v>
      </c>
      <c r="W6" s="34">
        <f t="shared" si="3"/>
        <v>3.44</v>
      </c>
      <c r="X6" s="34">
        <f t="shared" si="3"/>
        <v>1742.73</v>
      </c>
      <c r="Y6" s="35">
        <f>IF(Y7="",NA(),Y7)</f>
        <v>52.06</v>
      </c>
      <c r="Z6" s="35">
        <f t="shared" ref="Z6:AH6" si="4">IF(Z7="",NA(),Z7)</f>
        <v>98.59</v>
      </c>
      <c r="AA6" s="35">
        <f t="shared" si="4"/>
        <v>97.17</v>
      </c>
      <c r="AB6" s="35">
        <f t="shared" si="4"/>
        <v>96.64</v>
      </c>
      <c r="AC6" s="35">
        <f t="shared" si="4"/>
        <v>100.93</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2793.27</v>
      </c>
      <c r="BG6" s="35">
        <f t="shared" ref="BG6:BO6" si="7">IF(BG7="",NA(),BG7)</f>
        <v>2602.4899999999998</v>
      </c>
      <c r="BH6" s="35">
        <f t="shared" si="7"/>
        <v>2557.0500000000002</v>
      </c>
      <c r="BI6" s="35">
        <f t="shared" si="7"/>
        <v>2354.3200000000002</v>
      </c>
      <c r="BJ6" s="35">
        <f t="shared" si="7"/>
        <v>2128.3000000000002</v>
      </c>
      <c r="BK6" s="35">
        <f t="shared" si="7"/>
        <v>1162.3599999999999</v>
      </c>
      <c r="BL6" s="35">
        <f t="shared" si="7"/>
        <v>1047.6500000000001</v>
      </c>
      <c r="BM6" s="35">
        <f t="shared" si="7"/>
        <v>1124.26</v>
      </c>
      <c r="BN6" s="35">
        <f t="shared" si="7"/>
        <v>1048.23</v>
      </c>
      <c r="BO6" s="35">
        <f t="shared" si="7"/>
        <v>1130.42</v>
      </c>
      <c r="BP6" s="34" t="str">
        <f>IF(BP7="","",IF(BP7="-","【-】","【"&amp;SUBSTITUTE(TEXT(BP7,"#,##0.00"),"-","△")&amp;"】"))</f>
        <v>【682.51】</v>
      </c>
      <c r="BQ6" s="35">
        <f>IF(BQ7="",NA(),BQ7)</f>
        <v>37.35</v>
      </c>
      <c r="BR6" s="35">
        <f t="shared" ref="BR6:BZ6" si="8">IF(BR7="",NA(),BR7)</f>
        <v>91</v>
      </c>
      <c r="BS6" s="35">
        <f t="shared" si="8"/>
        <v>91.22</v>
      </c>
      <c r="BT6" s="35">
        <f t="shared" si="8"/>
        <v>100</v>
      </c>
      <c r="BU6" s="35">
        <f t="shared" si="8"/>
        <v>100</v>
      </c>
      <c r="BV6" s="35">
        <f t="shared" si="8"/>
        <v>68.209999999999994</v>
      </c>
      <c r="BW6" s="35">
        <f t="shared" si="8"/>
        <v>74.040000000000006</v>
      </c>
      <c r="BX6" s="35">
        <f t="shared" si="8"/>
        <v>80.58</v>
      </c>
      <c r="BY6" s="35">
        <f t="shared" si="8"/>
        <v>78.92</v>
      </c>
      <c r="BZ6" s="35">
        <f t="shared" si="8"/>
        <v>74.17</v>
      </c>
      <c r="CA6" s="34" t="str">
        <f>IF(CA7="","",IF(CA7="-","【-】","【"&amp;SUBSTITUTE(TEXT(CA7,"#,##0.00"),"-","△")&amp;"】"))</f>
        <v>【100.34】</v>
      </c>
      <c r="CB6" s="35">
        <f>IF(CB7="",NA(),CB7)</f>
        <v>515.19000000000005</v>
      </c>
      <c r="CC6" s="35">
        <f t="shared" ref="CC6:CK6" si="9">IF(CC7="",NA(),CC7)</f>
        <v>209.41</v>
      </c>
      <c r="CD6" s="35">
        <f t="shared" si="9"/>
        <v>210.07</v>
      </c>
      <c r="CE6" s="35">
        <f t="shared" si="9"/>
        <v>191.54</v>
      </c>
      <c r="CF6" s="35">
        <f t="shared" si="9"/>
        <v>192.34</v>
      </c>
      <c r="CG6" s="35">
        <f t="shared" si="9"/>
        <v>250.84</v>
      </c>
      <c r="CH6" s="35">
        <f t="shared" si="9"/>
        <v>235.61</v>
      </c>
      <c r="CI6" s="35">
        <f t="shared" si="9"/>
        <v>216.21</v>
      </c>
      <c r="CJ6" s="35">
        <f t="shared" si="9"/>
        <v>220.31</v>
      </c>
      <c r="CK6" s="35">
        <f t="shared" si="9"/>
        <v>230.95</v>
      </c>
      <c r="CL6" s="34" t="str">
        <f>IF(CL7="","",IF(CL7="-","【-】","【"&amp;SUBSTITUTE(TEXT(CL7,"#,##0.00"),"-","△")&amp;"】"))</f>
        <v>【136.15】</v>
      </c>
      <c r="CM6" s="35">
        <f>IF(CM7="",NA(),CM7)</f>
        <v>39.08</v>
      </c>
      <c r="CN6" s="35">
        <f t="shared" ref="CN6:CV6" si="10">IF(CN7="",NA(),CN7)</f>
        <v>39.15</v>
      </c>
      <c r="CO6" s="35">
        <f t="shared" si="10"/>
        <v>40.1</v>
      </c>
      <c r="CP6" s="35">
        <f t="shared" si="10"/>
        <v>39.33</v>
      </c>
      <c r="CQ6" s="35">
        <f t="shared" si="10"/>
        <v>38.6</v>
      </c>
      <c r="CR6" s="35">
        <f t="shared" si="10"/>
        <v>49.39</v>
      </c>
      <c r="CS6" s="35">
        <f t="shared" si="10"/>
        <v>49.25</v>
      </c>
      <c r="CT6" s="35">
        <f t="shared" si="10"/>
        <v>50.24</v>
      </c>
      <c r="CU6" s="35">
        <f t="shared" si="10"/>
        <v>49.68</v>
      </c>
      <c r="CV6" s="35">
        <f t="shared" si="10"/>
        <v>49.27</v>
      </c>
      <c r="CW6" s="34" t="str">
        <f>IF(CW7="","",IF(CW7="-","【-】","【"&amp;SUBSTITUTE(TEXT(CW7,"#,##0.00"),"-","△")&amp;"】"))</f>
        <v>【59.64】</v>
      </c>
      <c r="CX6" s="35">
        <f>IF(CX7="",NA(),CX7)</f>
        <v>79.37</v>
      </c>
      <c r="CY6" s="35">
        <f t="shared" ref="CY6:DG6" si="11">IF(CY7="",NA(),CY7)</f>
        <v>80.5</v>
      </c>
      <c r="CZ6" s="35">
        <f t="shared" si="11"/>
        <v>81.44</v>
      </c>
      <c r="DA6" s="35">
        <f t="shared" si="11"/>
        <v>82.72</v>
      </c>
      <c r="DB6" s="35">
        <f t="shared" si="11"/>
        <v>84.7</v>
      </c>
      <c r="DC6" s="35">
        <f t="shared" si="11"/>
        <v>83.96</v>
      </c>
      <c r="DD6" s="35">
        <f t="shared" si="11"/>
        <v>84.12</v>
      </c>
      <c r="DE6" s="35">
        <f t="shared" si="11"/>
        <v>84.17</v>
      </c>
      <c r="DF6" s="35">
        <f t="shared" si="11"/>
        <v>83.35</v>
      </c>
      <c r="DG6" s="35">
        <f t="shared" si="11"/>
        <v>83.16</v>
      </c>
      <c r="DH6" s="34" t="str">
        <f>IF(DH7="","",IF(DH7="-","【-】","【"&amp;SUBSTITUTE(TEXT(DH7,"#,##0.00"),"-","△")&amp;"】"))</f>
        <v>【95.35】</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0.15</v>
      </c>
      <c r="EK6" s="35">
        <f t="shared" si="14"/>
        <v>0.1</v>
      </c>
      <c r="EL6" s="35">
        <f t="shared" si="14"/>
        <v>0.13</v>
      </c>
      <c r="EM6" s="35">
        <f t="shared" si="14"/>
        <v>0.12</v>
      </c>
      <c r="EN6" s="35">
        <f t="shared" si="14"/>
        <v>0.1</v>
      </c>
      <c r="EO6" s="34" t="str">
        <f>IF(EO7="","",IF(EO7="-","【-】","【"&amp;SUBSTITUTE(TEXT(EO7,"#,##0.00"),"-","△")&amp;"】"))</f>
        <v>【0.22】</v>
      </c>
    </row>
    <row r="7" spans="1:145" s="36" customFormat="1" x14ac:dyDescent="0.15">
      <c r="A7" s="28"/>
      <c r="B7" s="37">
        <v>2019</v>
      </c>
      <c r="C7" s="37">
        <v>64611</v>
      </c>
      <c r="D7" s="37">
        <v>47</v>
      </c>
      <c r="E7" s="37">
        <v>17</v>
      </c>
      <c r="F7" s="37">
        <v>1</v>
      </c>
      <c r="G7" s="37">
        <v>0</v>
      </c>
      <c r="H7" s="37" t="s">
        <v>97</v>
      </c>
      <c r="I7" s="37" t="s">
        <v>98</v>
      </c>
      <c r="J7" s="37" t="s">
        <v>99</v>
      </c>
      <c r="K7" s="37" t="s">
        <v>100</v>
      </c>
      <c r="L7" s="37" t="s">
        <v>101</v>
      </c>
      <c r="M7" s="37" t="s">
        <v>102</v>
      </c>
      <c r="N7" s="38" t="s">
        <v>103</v>
      </c>
      <c r="O7" s="38" t="s">
        <v>104</v>
      </c>
      <c r="P7" s="38">
        <v>44.3</v>
      </c>
      <c r="Q7" s="38">
        <v>94.91</v>
      </c>
      <c r="R7" s="38">
        <v>3740</v>
      </c>
      <c r="S7" s="38">
        <v>13655</v>
      </c>
      <c r="T7" s="38">
        <v>208.39</v>
      </c>
      <c r="U7" s="38">
        <v>65.53</v>
      </c>
      <c r="V7" s="38">
        <v>5995</v>
      </c>
      <c r="W7" s="38">
        <v>3.44</v>
      </c>
      <c r="X7" s="38">
        <v>1742.73</v>
      </c>
      <c r="Y7" s="38">
        <v>52.06</v>
      </c>
      <c r="Z7" s="38">
        <v>98.59</v>
      </c>
      <c r="AA7" s="38">
        <v>97.17</v>
      </c>
      <c r="AB7" s="38">
        <v>96.64</v>
      </c>
      <c r="AC7" s="38">
        <v>100.93</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2793.27</v>
      </c>
      <c r="BG7" s="38">
        <v>2602.4899999999998</v>
      </c>
      <c r="BH7" s="38">
        <v>2557.0500000000002</v>
      </c>
      <c r="BI7" s="38">
        <v>2354.3200000000002</v>
      </c>
      <c r="BJ7" s="38">
        <v>2128.3000000000002</v>
      </c>
      <c r="BK7" s="38">
        <v>1162.3599999999999</v>
      </c>
      <c r="BL7" s="38">
        <v>1047.6500000000001</v>
      </c>
      <c r="BM7" s="38">
        <v>1124.26</v>
      </c>
      <c r="BN7" s="38">
        <v>1048.23</v>
      </c>
      <c r="BO7" s="38">
        <v>1130.42</v>
      </c>
      <c r="BP7" s="38">
        <v>682.51</v>
      </c>
      <c r="BQ7" s="38">
        <v>37.35</v>
      </c>
      <c r="BR7" s="38">
        <v>91</v>
      </c>
      <c r="BS7" s="38">
        <v>91.22</v>
      </c>
      <c r="BT7" s="38">
        <v>100</v>
      </c>
      <c r="BU7" s="38">
        <v>100</v>
      </c>
      <c r="BV7" s="38">
        <v>68.209999999999994</v>
      </c>
      <c r="BW7" s="38">
        <v>74.040000000000006</v>
      </c>
      <c r="BX7" s="38">
        <v>80.58</v>
      </c>
      <c r="BY7" s="38">
        <v>78.92</v>
      </c>
      <c r="BZ7" s="38">
        <v>74.17</v>
      </c>
      <c r="CA7" s="38">
        <v>100.34</v>
      </c>
      <c r="CB7" s="38">
        <v>515.19000000000005</v>
      </c>
      <c r="CC7" s="38">
        <v>209.41</v>
      </c>
      <c r="CD7" s="38">
        <v>210.07</v>
      </c>
      <c r="CE7" s="38">
        <v>191.54</v>
      </c>
      <c r="CF7" s="38">
        <v>192.34</v>
      </c>
      <c r="CG7" s="38">
        <v>250.84</v>
      </c>
      <c r="CH7" s="38">
        <v>235.61</v>
      </c>
      <c r="CI7" s="38">
        <v>216.21</v>
      </c>
      <c r="CJ7" s="38">
        <v>220.31</v>
      </c>
      <c r="CK7" s="38">
        <v>230.95</v>
      </c>
      <c r="CL7" s="38">
        <v>136.15</v>
      </c>
      <c r="CM7" s="38">
        <v>39.08</v>
      </c>
      <c r="CN7" s="38">
        <v>39.15</v>
      </c>
      <c r="CO7" s="38">
        <v>40.1</v>
      </c>
      <c r="CP7" s="38">
        <v>39.33</v>
      </c>
      <c r="CQ7" s="38">
        <v>38.6</v>
      </c>
      <c r="CR7" s="38">
        <v>49.39</v>
      </c>
      <c r="CS7" s="38">
        <v>49.25</v>
      </c>
      <c r="CT7" s="38">
        <v>50.24</v>
      </c>
      <c r="CU7" s="38">
        <v>49.68</v>
      </c>
      <c r="CV7" s="38">
        <v>49.27</v>
      </c>
      <c r="CW7" s="38">
        <v>59.64</v>
      </c>
      <c r="CX7" s="38">
        <v>79.37</v>
      </c>
      <c r="CY7" s="38">
        <v>80.5</v>
      </c>
      <c r="CZ7" s="38">
        <v>81.44</v>
      </c>
      <c r="DA7" s="38">
        <v>82.72</v>
      </c>
      <c r="DB7" s="38">
        <v>84.7</v>
      </c>
      <c r="DC7" s="38">
        <v>83.96</v>
      </c>
      <c r="DD7" s="38">
        <v>84.12</v>
      </c>
      <c r="DE7" s="38">
        <v>84.17</v>
      </c>
      <c r="DF7" s="38">
        <v>83.35</v>
      </c>
      <c r="DG7" s="38">
        <v>83.16</v>
      </c>
      <c r="DH7" s="38">
        <v>95.35</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0.15</v>
      </c>
      <c r="EK7" s="38">
        <v>0.1</v>
      </c>
      <c r="EL7" s="38">
        <v>0.13</v>
      </c>
      <c r="EM7" s="38">
        <v>0.12</v>
      </c>
      <c r="EN7" s="38">
        <v>0.1</v>
      </c>
      <c r="EO7" s="38">
        <v>0.22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105</v>
      </c>
      <c r="C9" s="40" t="s">
        <v>106</v>
      </c>
      <c r="D9" s="40" t="s">
        <v>107</v>
      </c>
      <c r="E9" s="40" t="s">
        <v>108</v>
      </c>
      <c r="F9" s="40" t="s">
        <v>109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110</v>
      </c>
    </row>
    <row r="12" spans="1:145" x14ac:dyDescent="0.15">
      <c r="B12">
        <v>1</v>
      </c>
      <c r="C12">
        <v>1</v>
      </c>
      <c r="D12">
        <v>1</v>
      </c>
      <c r="E12">
        <v>1</v>
      </c>
      <c r="F12">
        <v>1</v>
      </c>
      <c r="G12" t="s">
        <v>111</v>
      </c>
    </row>
    <row r="13" spans="1:145" x14ac:dyDescent="0.15">
      <c r="B13" t="s">
        <v>112</v>
      </c>
      <c r="C13" t="s">
        <v>112</v>
      </c>
      <c r="D13" t="s">
        <v>112</v>
      </c>
      <c r="E13" t="s">
        <v>112</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菅原　恵里</cp:lastModifiedBy>
  <cp:lastPrinted>2021-01-18T07:26:16Z</cp:lastPrinted>
  <dcterms:created xsi:type="dcterms:W3CDTF">2020-12-04T02:43:14Z</dcterms:created>
  <dcterms:modified xsi:type="dcterms:W3CDTF">2021-01-18T07:26:18Z</dcterms:modified>
  <cp:category/>
</cp:coreProperties>
</file>