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172.31.10.192\07_share$\02_staff\下水道用\00下水道共通\経営比較分析表\R02\01経営分析【提出】\最終提出版\"/>
    </mc:Choice>
  </mc:AlternateContent>
  <xr:revisionPtr revIDLastSave="0" documentId="8_{E3FD76CE-84DC-486B-BE94-C495795E60A7}" xr6:coauthVersionLast="36" xr6:coauthVersionMax="36" xr10:uidLastSave="{00000000-0000-0000-0000-000000000000}"/>
  <workbookProtection workbookAlgorithmName="SHA-512" workbookHashValue="pZknXSEvUmS2famkNszMaroBOidL+4iGUFziDDFR85+n/YaNFapovBrCEdVJeF5ekNM9a1HzZahEEDDuxNoPDw==" workbookSaltValue="CMOVrRAoXJ8Ig7ItHH9LaA=="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<sst xmlns="http://schemas.openxmlformats.org/spreadsheetml/2006/main" count="236" uniqueCount="120">
  <si>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</si>
  <si>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</si>
  <si>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</si>
  <si>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</si>
  <si>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</si>
  <si>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</si>
  <si>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</si>
  <si>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</si>
  <si>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</si>
  <si>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</si>
  <si>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</si>
  <si>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</si>
  <si>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</si>
  <si>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</si>
  <si>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</si>
  <si>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</si>
  <si>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</si>
  <si>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</si>
  <si>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</si>
  <si>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</si>
  <si>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</si>
  <si>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</si>
  <si>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</si>
  <si>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</si>
  <si>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</si>
  <si>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</si>
  <si>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</si>
  <si>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</si>
  <si>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</si>
  <si>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</si>
  <si>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</si>
  <si>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</si>
  <si>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</si>
  <si>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</si>
  <si>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</si>
  <si>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</si>
  <si>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</si>
  <si>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</si>
  <si>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</si>
  <si>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</si>
  <si>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</si>
  <si>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</si>
  <si>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</si>
  <si>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</si>
  <si>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</si>
  <si>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</si>
  <si>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</si>
  <si>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</si>
  <si>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</si>
  <si>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</si>
  <si>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</si>
  <si>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</si>
  <si>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</si>
  <si>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</si>
  <si>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</si>
  <si>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</si>
  <si>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</si>
  <si>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</si>
  <si>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</si>
  <si>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</si>
  <si>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</si>
  <si>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</si>
  <si>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</si>
  <si>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</si>
  <si>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</si>
  <si>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</si>
  <si>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</si>
  <si>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</si>
  <si>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</si>
  <si>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</si>
  <si>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</si>
  <si>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</si>
  <si>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</si>
  <si>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</si>
  <si>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</si>
  <si>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</si>
  <si>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</si>
  <si>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</si>
  <si>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</si>
  <si>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</si>
  <si>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</si>
  <si>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</si>
  <si>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</si>
  <si>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</si>
  <si>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</si>
  <si>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</si>
  <si>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</si>
  <si>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</si>
  <si>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</si>
  <si>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</si>
  <si>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</si>
  <si>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</si>
  <si>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</si>
  <si>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</si>
  <si>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</si>
  <si>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</si>
  <si>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</si>
  <si>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</si>
  <si>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</si>
  <si>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</si>
  <si>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</si>
  <si>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</si>
  <si>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</si>
  <si>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</si>
  <si>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</si>
  <si>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</si>
  <si>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</si>
  <si>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</si>
  <si>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</si>
  <si>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</si>
  <si>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</si>
  <si>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</si>
  <si>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</si>
  <si>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</si>
  <si>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</si>
  <si>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</si>
  <si>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</si>
  <si>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農業集落排水事業は人口減少と施設の老朽化への対応から判断し、令和5年度、令和8年度と順次農業集落排水を下水道へ接続することとなっております。移行までは現在の設備管理を徹底し、経費の節減に努めてまいります。</t>
    <rPh sb="1" eb="3">
      <t>ノウギョウ</t>
    </rPh>
    <rPh sb="3" eb="5">
      <t>シュウラク</t>
    </rPh>
    <rPh sb="5" eb="7">
      <t>ハイスイ</t>
    </rPh>
    <rPh sb="7" eb="9">
      <t>ジギョウ</t>
    </rPh>
    <rPh sb="10" eb="12">
      <t>ジンコウ</t>
    </rPh>
    <rPh sb="12" eb="14">
      <t>ゲンショウ</t>
    </rPh>
    <rPh sb="15" eb="17">
      <t>シセツ</t>
    </rPh>
    <rPh sb="18" eb="21">
      <t>ロウキュウカ</t>
    </rPh>
    <rPh sb="23" eb="25">
      <t>タイオウ</t>
    </rPh>
    <rPh sb="27" eb="29">
      <t>ハンダン</t>
    </rPh>
    <rPh sb="71" eb="73">
      <t>イコウ</t>
    </rPh>
    <rPh sb="76" eb="78">
      <t>ゲンザイ</t>
    </rPh>
    <rPh sb="79" eb="81">
      <t>セツビ</t>
    </rPh>
    <rPh sb="81" eb="83">
      <t>カンリ</t>
    </rPh>
    <rPh sb="84" eb="86">
      <t>テッテイ</t>
    </rPh>
    <rPh sb="88" eb="90">
      <t>ケイヒ</t>
    </rPh>
    <rPh sb="91" eb="93">
      <t>セツゲン</t>
    </rPh>
    <rPh sb="94" eb="95">
      <t>ツト</t>
    </rPh>
    <phoneticPr fontId="4"/>
  </si>
  <si>
    <t>　浅立光穂センターは令和元年度末で供用開始から23年、西高玉清葉センターは16年経過しました。両施設とも老朽化が進み、ポンプや電気系統の修繕が増えてきております。農業集落排水事業を下水道へ接続することにより経費の節減を図ってまいります。
　各施設の接続が終了するまでは、現在の施設管理を徹底し経費の節減を図ってまいります。</t>
    <rPh sb="1" eb="3">
      <t>アサダチ</t>
    </rPh>
    <rPh sb="3" eb="5">
      <t>コウスイ</t>
    </rPh>
    <rPh sb="10" eb="12">
      <t>レイワ</t>
    </rPh>
    <rPh sb="12" eb="13">
      <t>モト</t>
    </rPh>
    <rPh sb="13" eb="16">
      <t>ネンドマツ</t>
    </rPh>
    <rPh sb="17" eb="19">
      <t>キョウヨウ</t>
    </rPh>
    <rPh sb="19" eb="21">
      <t>カイシ</t>
    </rPh>
    <rPh sb="25" eb="26">
      <t>ネン</t>
    </rPh>
    <rPh sb="27" eb="28">
      <t>ニシ</t>
    </rPh>
    <rPh sb="28" eb="30">
      <t>タカダマ</t>
    </rPh>
    <rPh sb="30" eb="32">
      <t>セイヨウ</t>
    </rPh>
    <rPh sb="39" eb="40">
      <t>ネン</t>
    </rPh>
    <rPh sb="40" eb="42">
      <t>ケイカ</t>
    </rPh>
    <rPh sb="47" eb="48">
      <t>リョウ</t>
    </rPh>
    <rPh sb="48" eb="50">
      <t>シセツ</t>
    </rPh>
    <rPh sb="52" eb="55">
      <t>ロウキュウカ</t>
    </rPh>
    <rPh sb="56" eb="57">
      <t>スス</t>
    </rPh>
    <rPh sb="63" eb="65">
      <t>デンキ</t>
    </rPh>
    <rPh sb="65" eb="67">
      <t>ケイトウ</t>
    </rPh>
    <rPh sb="68" eb="70">
      <t>シュウゼン</t>
    </rPh>
    <rPh sb="71" eb="72">
      <t>フ</t>
    </rPh>
    <rPh sb="90" eb="93">
      <t>ゲスイドウ</t>
    </rPh>
    <rPh sb="94" eb="96">
      <t>セツゾク</t>
    </rPh>
    <rPh sb="103" eb="105">
      <t>ケイヒ</t>
    </rPh>
    <rPh sb="106" eb="108">
      <t>セツゲン</t>
    </rPh>
    <rPh sb="109" eb="110">
      <t>ハカ</t>
    </rPh>
    <rPh sb="120" eb="123">
      <t>カクシセツ</t>
    </rPh>
    <rPh sb="124" eb="126">
      <t>セツゾク</t>
    </rPh>
    <rPh sb="127" eb="129">
      <t>シュウリョウ</t>
    </rPh>
    <rPh sb="135" eb="137">
      <t>ゲンザイ</t>
    </rPh>
    <rPh sb="138" eb="140">
      <t>シセツ</t>
    </rPh>
    <rPh sb="140" eb="142">
      <t>カンリ</t>
    </rPh>
    <rPh sb="143" eb="145">
      <t>テッテイ</t>
    </rPh>
    <rPh sb="146" eb="148">
      <t>ケイヒ</t>
    </rPh>
    <rPh sb="149" eb="151">
      <t>セツゲン</t>
    </rPh>
    <rPh sb="152" eb="153">
      <t>ハカ</t>
    </rPh>
    <phoneticPr fontId="4"/>
  </si>
  <si>
    <t>①収益的収支比較は平成30年度に人件費の減少により高い状況となりましたが令和元年度は通常に戻った状況となりました。今後は人口減少により使用料が減少し、一般会計繰入金の増が予想されます。
⑤経費回収率は、経年で比較すると横ばいとなっておりますが、営業収益だけでは賄えない状態が続いております。両施設とも経年劣化による維持管理費が増加傾向にあり、今後も増大していくことが予想されます。
⑥汚水処理原価は加入者が頭打ちとなり、使用料収入の減により類似団体と比較しても高い状況にあります。今後も維持管理費の節減と有収水量の確保が必要であると考えます。
⑦施設利用率は近年横ばいの状況が続いております。類似団体との比較では若干利用率が高い状況とはなっていますが、約半分の能力で処理している状況にあります。
⑧水洗化率は類似団体と比較すると高い水準で推移していますが、今後の加入促進は難しい状況にあると考えます。</t>
    <rPh sb="1" eb="4">
      <t>シュウエキテキ</t>
    </rPh>
    <rPh sb="4" eb="6">
      <t>シュウシ</t>
    </rPh>
    <rPh sb="6" eb="8">
      <t>ヒカク</t>
    </rPh>
    <rPh sb="9" eb="11">
      <t>ヘイセイ</t>
    </rPh>
    <rPh sb="13" eb="15">
      <t>ネンド</t>
    </rPh>
    <rPh sb="16" eb="19">
      <t>ジンケンヒ</t>
    </rPh>
    <rPh sb="20" eb="22">
      <t>ゲンショウ</t>
    </rPh>
    <rPh sb="25" eb="26">
      <t>タカ</t>
    </rPh>
    <rPh sb="27" eb="29">
      <t>ジョウキョウ</t>
    </rPh>
    <rPh sb="36" eb="38">
      <t>レイワ</t>
    </rPh>
    <rPh sb="38" eb="39">
      <t>モト</t>
    </rPh>
    <rPh sb="39" eb="41">
      <t>ネンド</t>
    </rPh>
    <rPh sb="42" eb="44">
      <t>ツウジョウ</t>
    </rPh>
    <rPh sb="45" eb="46">
      <t>モド</t>
    </rPh>
    <rPh sb="48" eb="50">
      <t>ジョウキョウ</t>
    </rPh>
    <rPh sb="57" eb="59">
      <t>コンゴ</t>
    </rPh>
    <rPh sb="60" eb="62">
      <t>ジンコウ</t>
    </rPh>
    <rPh sb="62" eb="64">
      <t>ゲンショウ</t>
    </rPh>
    <rPh sb="67" eb="70">
      <t>シヨウリョウ</t>
    </rPh>
    <rPh sb="71" eb="73">
      <t>ゲンショウ</t>
    </rPh>
    <rPh sb="75" eb="77">
      <t>イッパン</t>
    </rPh>
    <rPh sb="77" eb="79">
      <t>カイケイ</t>
    </rPh>
    <rPh sb="79" eb="81">
      <t>クリイレ</t>
    </rPh>
    <rPh sb="81" eb="82">
      <t>キン</t>
    </rPh>
    <rPh sb="83" eb="84">
      <t>ゾウ</t>
    </rPh>
    <rPh sb="85" eb="87">
      <t>ヨソウ</t>
    </rPh>
    <rPh sb="94" eb="96">
      <t>ケイヒ</t>
    </rPh>
    <rPh sb="96" eb="98">
      <t>カイシュウ</t>
    </rPh>
    <rPh sb="98" eb="99">
      <t>リツ</t>
    </rPh>
    <rPh sb="101" eb="103">
      <t>ケイネン</t>
    </rPh>
    <rPh sb="104" eb="106">
      <t>ヒカク</t>
    </rPh>
    <rPh sb="109" eb="110">
      <t>ヨコ</t>
    </rPh>
    <rPh sb="122" eb="124">
      <t>エイギョウ</t>
    </rPh>
    <rPh sb="124" eb="126">
      <t>シュウエキ</t>
    </rPh>
    <rPh sb="130" eb="131">
      <t>マカナ</t>
    </rPh>
    <rPh sb="134" eb="136">
      <t>ジョウタイ</t>
    </rPh>
    <rPh sb="137" eb="138">
      <t>ツヅ</t>
    </rPh>
    <rPh sb="145" eb="146">
      <t>リョウ</t>
    </rPh>
    <rPh sb="146" eb="148">
      <t>シセツ</t>
    </rPh>
    <rPh sb="150" eb="152">
      <t>ケイネン</t>
    </rPh>
    <rPh sb="152" eb="154">
      <t>レッカ</t>
    </rPh>
    <rPh sb="157" eb="159">
      <t>イジ</t>
    </rPh>
    <rPh sb="159" eb="162">
      <t>カンリヒ</t>
    </rPh>
    <rPh sb="163" eb="165">
      <t>ゾウカ</t>
    </rPh>
    <rPh sb="165" eb="167">
      <t>ケイコウ</t>
    </rPh>
    <rPh sb="171" eb="173">
      <t>コンゴ</t>
    </rPh>
    <rPh sb="174" eb="176">
      <t>ゾウダイ</t>
    </rPh>
    <rPh sb="183" eb="185">
      <t>ヨソウ</t>
    </rPh>
    <rPh sb="192" eb="194">
      <t>オスイ</t>
    </rPh>
    <rPh sb="194" eb="196">
      <t>ショリ</t>
    </rPh>
    <rPh sb="196" eb="198">
      <t>ゲンカ</t>
    </rPh>
    <rPh sb="199" eb="202">
      <t>カニュウシャ</t>
    </rPh>
    <rPh sb="203" eb="205">
      <t>アタマウ</t>
    </rPh>
    <rPh sb="210" eb="213">
      <t>シヨウリョウ</t>
    </rPh>
    <rPh sb="213" eb="215">
      <t>シュウニュウ</t>
    </rPh>
    <rPh sb="216" eb="217">
      <t>ゲン</t>
    </rPh>
    <rPh sb="220" eb="222">
      <t>ルイジ</t>
    </rPh>
    <rPh sb="222" eb="224">
      <t>ダンタイ</t>
    </rPh>
    <rPh sb="225" eb="227">
      <t>ヒカク</t>
    </rPh>
    <rPh sb="230" eb="231">
      <t>タカ</t>
    </rPh>
    <rPh sb="232" eb="234">
      <t>ジョウキョウ</t>
    </rPh>
    <rPh sb="240" eb="242">
      <t>コンゴ</t>
    </rPh>
    <rPh sb="243" eb="245">
      <t>イジ</t>
    </rPh>
    <rPh sb="245" eb="248">
      <t>カンリヒ</t>
    </rPh>
    <rPh sb="249" eb="251">
      <t>セツゲン</t>
    </rPh>
    <rPh sb="252" eb="254">
      <t>ユウシュウ</t>
    </rPh>
    <rPh sb="254" eb="256">
      <t>スイリョウ</t>
    </rPh>
    <rPh sb="257" eb="259">
      <t>カクホ</t>
    </rPh>
    <rPh sb="260" eb="262">
      <t>ヒツヨウ</t>
    </rPh>
    <rPh sb="266" eb="267">
      <t>カンガ</t>
    </rPh>
    <rPh sb="273" eb="275">
      <t>シセツ</t>
    </rPh>
    <rPh sb="275" eb="278">
      <t>リヨウリツ</t>
    </rPh>
    <rPh sb="279" eb="281">
      <t>キンネン</t>
    </rPh>
    <rPh sb="281" eb="282">
      <t>ヨコ</t>
    </rPh>
    <rPh sb="285" eb="287">
      <t>ジョウキョウ</t>
    </rPh>
    <rPh sb="288" eb="289">
      <t>ツヅ</t>
    </rPh>
    <rPh sb="296" eb="298">
      <t>ルイジ</t>
    </rPh>
    <rPh sb="298" eb="300">
      <t>ダンタイ</t>
    </rPh>
    <rPh sb="302" eb="304">
      <t>ヒカク</t>
    </rPh>
    <rPh sb="306" eb="308">
      <t>ジャッカン</t>
    </rPh>
    <rPh sb="308" eb="311">
      <t>リヨウリツ</t>
    </rPh>
    <rPh sb="312" eb="313">
      <t>タカ</t>
    </rPh>
    <rPh sb="314" eb="316">
      <t>ジョウキョウ</t>
    </rPh>
    <rPh sb="326" eb="327">
      <t>ヤク</t>
    </rPh>
    <rPh sb="327" eb="329">
      <t>ハンブン</t>
    </rPh>
    <rPh sb="330" eb="332">
      <t>ノウリョク</t>
    </rPh>
    <rPh sb="333" eb="335">
      <t>ショリ</t>
    </rPh>
    <rPh sb="339" eb="341">
      <t>ジョウキョウ</t>
    </rPh>
    <rPh sb="349" eb="352">
      <t>スイセンカ</t>
    </rPh>
    <rPh sb="352" eb="353">
      <t>リツ</t>
    </rPh>
    <rPh sb="354" eb="356">
      <t>ルイジ</t>
    </rPh>
    <rPh sb="356" eb="358">
      <t>ダンタイ</t>
    </rPh>
    <rPh sb="359" eb="361">
      <t>ヒカク</t>
    </rPh>
    <rPh sb="364" eb="365">
      <t>タカ</t>
    </rPh>
    <rPh sb="366" eb="368">
      <t>スイジュン</t>
    </rPh>
    <rPh sb="369" eb="371">
      <t>スイイ</t>
    </rPh>
    <rPh sb="378" eb="380">
      <t>コンゴ</t>
    </rPh>
    <rPh sb="381" eb="383">
      <t>カニュウ</t>
    </rPh>
    <rPh sb="383" eb="385">
      <t>ソクシン</t>
    </rPh>
    <rPh sb="386" eb="387">
      <t>ムズカ</t>
    </rPh>
    <rPh sb="389" eb="391">
      <t>ジョウキョウ</t>
    </rPh>
    <rPh sb="395" eb="396">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</si>
</sst>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3B8-4E77-8F70-04EA7903B06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C3B8-4E77-8F70-04EA7903B06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55.02</c:v>
                </c:pt>
                <c:pt idx="1">
                  <c:v>55.95</c:v>
                </c:pt>
                <c:pt idx="2">
                  <c:v>59.48</c:v>
                </c:pt>
                <c:pt idx="3">
                  <c:v>56.69</c:v>
                </c:pt>
                <c:pt idx="4">
                  <c:v>55.39</c:v>
                </c:pt>
              </c:numCache>
            </c:numRef>
          </c:val>
          <c:extLst>
            <c:ext xmlns:c16="http://schemas.microsoft.com/office/drawing/2014/chart" uri="{C3380CC4-5D6E-409C-BE32-E72D297353CC}">
              <c16:uniqueId val="{00000000-CA4B-44A3-999E-D5D01D9585C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CA4B-44A3-999E-D5D01D9585C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91.82</c:v>
                </c:pt>
                <c:pt idx="1">
                  <c:v>92.25</c:v>
                </c:pt>
                <c:pt idx="2">
                  <c:v>92.23</c:v>
                </c:pt>
                <c:pt idx="3">
                  <c:v>92.36</c:v>
                </c:pt>
                <c:pt idx="4">
                  <c:v>92.68</c:v>
                </c:pt>
              </c:numCache>
            </c:numRef>
          </c:val>
          <c:extLst>
            <c:ext xmlns:c16="http://schemas.microsoft.com/office/drawing/2014/chart" uri="{C3380CC4-5D6E-409C-BE32-E72D297353CC}">
              <c16:uniqueId val="{00000000-B4D0-4B90-9D64-4E9D46DD7FD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B4D0-4B90-9D64-4E9D46DD7FD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99.28</c:v>
                </c:pt>
                <c:pt idx="1">
                  <c:v>99.87</c:v>
                </c:pt>
                <c:pt idx="2">
                  <c:v>99.34</c:v>
                </c:pt>
                <c:pt idx="3">
                  <c:v>102.34</c:v>
                </c:pt>
                <c:pt idx="4">
                  <c:v>99.4</c:v>
                </c:pt>
              </c:numCache>
            </c:numRef>
          </c:val>
          <c:extLst>
            <c:ext xmlns:c16="http://schemas.microsoft.com/office/drawing/2014/chart" uri="{C3380CC4-5D6E-409C-BE32-E72D297353CC}">
              <c16:uniqueId val="{00000000-1088-4EE0-AB0C-B2A960DF819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88-4EE0-AB0C-B2A960DF819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5B7-4C97-A753-E1685CA3481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B7-4C97-A753-E1685CA3481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DB-4962-A742-7D5E096D6D7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DB-4962-A742-7D5E096D6D7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A25-4D72-B9C0-B6C36604769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A25-4D72-B9C0-B6C36604769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B08-43F8-8890-514AACD923B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08-43F8-8890-514AACD923B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61E-4A23-8262-ABC845E8B32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361E-4A23-8262-ABC845E8B32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46.61</c:v>
                </c:pt>
                <c:pt idx="1">
                  <c:v>45.65</c:v>
                </c:pt>
                <c:pt idx="2">
                  <c:v>45.28</c:v>
                </c:pt>
                <c:pt idx="3">
                  <c:v>50.24</c:v>
                </c:pt>
                <c:pt idx="4">
                  <c:v>45.61</c:v>
                </c:pt>
              </c:numCache>
            </c:numRef>
          </c:val>
          <c:extLst>
            <c:ext xmlns:c16="http://schemas.microsoft.com/office/drawing/2014/chart" uri="{C3380CC4-5D6E-409C-BE32-E72D297353CC}">
              <c16:uniqueId val="{00000000-C525-4E4B-906A-83F12FEFF14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C525-4E4B-906A-83F12FEFF14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382.09</c:v>
                </c:pt>
                <c:pt idx="1">
                  <c:v>386.62</c:v>
                </c:pt>
                <c:pt idx="2">
                  <c:v>400.63</c:v>
                </c:pt>
                <c:pt idx="3">
                  <c:v>359.27</c:v>
                </c:pt>
                <c:pt idx="4">
                  <c:v>405.01</c:v>
                </c:pt>
              </c:numCache>
            </c:numRef>
          </c:val>
          <c:extLst>
            <c:ext xmlns:c16="http://schemas.microsoft.com/office/drawing/2014/chart" uri="{C3380CC4-5D6E-409C-BE32-E72D297353CC}">
              <c16:uniqueId val="{00000000-8931-4B8E-9158-77AFE23CC40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8931-4B8E-9158-77AFE23CC40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白鷹町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13543</v>
      </c>
      <c r="AM8" s="69"/>
      <c r="AN8" s="69"/>
      <c r="AO8" s="69"/>
      <c r="AP8" s="69"/>
      <c r="AQ8" s="69"/>
      <c r="AR8" s="69"/>
      <c r="AS8" s="69"/>
      <c r="AT8" s="68">
        <f>データ!T6</f>
        <v>157.71</v>
      </c>
      <c r="AU8" s="68"/>
      <c r="AV8" s="68"/>
      <c r="AW8" s="68"/>
      <c r="AX8" s="68"/>
      <c r="AY8" s="68"/>
      <c r="AZ8" s="68"/>
      <c r="BA8" s="68"/>
      <c r="BB8" s="68">
        <f>データ!U6</f>
        <v>85.87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7.93</v>
      </c>
      <c r="Q10" s="68"/>
      <c r="R10" s="68"/>
      <c r="S10" s="68"/>
      <c r="T10" s="68"/>
      <c r="U10" s="68"/>
      <c r="V10" s="68"/>
      <c r="W10" s="68">
        <f>データ!Q6</f>
        <v>79.16</v>
      </c>
      <c r="X10" s="68"/>
      <c r="Y10" s="68"/>
      <c r="Z10" s="68"/>
      <c r="AA10" s="68"/>
      <c r="AB10" s="68"/>
      <c r="AC10" s="68"/>
      <c r="AD10" s="69">
        <f>データ!R6</f>
        <v>3520</v>
      </c>
      <c r="AE10" s="69"/>
      <c r="AF10" s="69"/>
      <c r="AG10" s="69"/>
      <c r="AH10" s="69"/>
      <c r="AI10" s="69"/>
      <c r="AJ10" s="69"/>
      <c r="AK10" s="2"/>
      <c r="AL10" s="69">
        <f>データ!V6</f>
        <v>1065</v>
      </c>
      <c r="AM10" s="69"/>
      <c r="AN10" s="69"/>
      <c r="AO10" s="69"/>
      <c r="AP10" s="69"/>
      <c r="AQ10" s="69"/>
      <c r="AR10" s="69"/>
      <c r="AS10" s="69"/>
      <c r="AT10" s="68">
        <f>データ!W6</f>
        <v>0.71</v>
      </c>
      <c r="AU10" s="68"/>
      <c r="AV10" s="68"/>
      <c r="AW10" s="68"/>
      <c r="AX10" s="68"/>
      <c r="AY10" s="68"/>
      <c r="AZ10" s="68"/>
      <c r="BA10" s="68"/>
      <c r="BB10" s="68">
        <f>データ!X6</f>
        <v>1500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43</v>
      </c>
      <c r="O86" s="26" t="str">
        <f>データ!EO6</f>
        <v>【0.02】</v>
      </c>
    </row>
  </sheetData>
  <sheetProtection algorithmName="SHA-512" hashValue="pNA94Yy3y1Hoj+SzzZF2ujA0+/cJhFbS3f0eSrOjo/WcOxtJ6Dh/d5jSffSI1XcTstgj9InWbgdnRilXBFK3lA==" saltValue="cKddPUX/OFhP8bsV8aj82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64025</v>
      </c>
      <c r="D6" s="33">
        <f t="shared" si="3"/>
        <v>47</v>
      </c>
      <c r="E6" s="33">
        <f t="shared" si="3"/>
        <v>17</v>
      </c>
      <c r="F6" s="33">
        <f t="shared" si="3"/>
        <v>5</v>
      </c>
      <c r="G6" s="33">
        <f t="shared" si="3"/>
        <v>0</v>
      </c>
      <c r="H6" s="33" t="str">
        <f t="shared" si="3"/>
        <v>山形県　白鷹町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7.93</v>
      </c>
      <c r="Q6" s="34">
        <f t="shared" si="3"/>
        <v>79.16</v>
      </c>
      <c r="R6" s="34">
        <f t="shared" si="3"/>
        <v>3520</v>
      </c>
      <c r="S6" s="34">
        <f t="shared" si="3"/>
        <v>13543</v>
      </c>
      <c r="T6" s="34">
        <f t="shared" si="3"/>
        <v>157.71</v>
      </c>
      <c r="U6" s="34">
        <f t="shared" si="3"/>
        <v>85.87</v>
      </c>
      <c r="V6" s="34">
        <f t="shared" si="3"/>
        <v>1065</v>
      </c>
      <c r="W6" s="34">
        <f t="shared" si="3"/>
        <v>0.71</v>
      </c>
      <c r="X6" s="34">
        <f t="shared" si="3"/>
        <v>1500</v>
      </c>
      <c r="Y6" s="35">
        <f>IF(Y7="",NA(),Y7)</f>
        <v>99.28</v>
      </c>
      <c r="Z6" s="35">
        <f t="shared" ref="Z6:AH6" si="4">IF(Z7="",NA(),Z7)</f>
        <v>99.87</v>
      </c>
      <c r="AA6" s="35">
        <f t="shared" si="4"/>
        <v>99.34</v>
      </c>
      <c r="AB6" s="35">
        <f t="shared" si="4"/>
        <v>102.34</v>
      </c>
      <c r="AC6" s="35">
        <f t="shared" si="4"/>
        <v>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46.61</v>
      </c>
      <c r="BR6" s="35">
        <f t="shared" ref="BR6:BZ6" si="8">IF(BR7="",NA(),BR7)</f>
        <v>45.65</v>
      </c>
      <c r="BS6" s="35">
        <f t="shared" si="8"/>
        <v>45.28</v>
      </c>
      <c r="BT6" s="35">
        <f t="shared" si="8"/>
        <v>50.24</v>
      </c>
      <c r="BU6" s="35">
        <f t="shared" si="8"/>
        <v>45.61</v>
      </c>
      <c r="BV6" s="35">
        <f t="shared" si="8"/>
        <v>52.19</v>
      </c>
      <c r="BW6" s="35">
        <f t="shared" si="8"/>
        <v>55.32</v>
      </c>
      <c r="BX6" s="35">
        <f t="shared" si="8"/>
        <v>59.8</v>
      </c>
      <c r="BY6" s="35">
        <f t="shared" si="8"/>
        <v>57.77</v>
      </c>
      <c r="BZ6" s="35">
        <f t="shared" si="8"/>
        <v>57.31</v>
      </c>
      <c r="CA6" s="34" t="str">
        <f>IF(CA7="","",IF(CA7="-","【-】","【"&amp;SUBSTITUTE(TEXT(CA7,"#,##0.00"),"-","△")&amp;"】"))</f>
        <v>【59.59】</v>
      </c>
      <c r="CB6" s="35">
        <f>IF(CB7="",NA(),CB7)</f>
        <v>382.09</v>
      </c>
      <c r="CC6" s="35">
        <f t="shared" ref="CC6:CK6" si="9">IF(CC7="",NA(),CC7)</f>
        <v>386.62</v>
      </c>
      <c r="CD6" s="35">
        <f t="shared" si="9"/>
        <v>400.63</v>
      </c>
      <c r="CE6" s="35">
        <f t="shared" si="9"/>
        <v>359.27</v>
      </c>
      <c r="CF6" s="35">
        <f t="shared" si="9"/>
        <v>405.01</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55.02</v>
      </c>
      <c r="CN6" s="35">
        <f t="shared" ref="CN6:CV6" si="10">IF(CN7="",NA(),CN7)</f>
        <v>55.95</v>
      </c>
      <c r="CO6" s="35">
        <f t="shared" si="10"/>
        <v>59.48</v>
      </c>
      <c r="CP6" s="35">
        <f t="shared" si="10"/>
        <v>56.69</v>
      </c>
      <c r="CQ6" s="35">
        <f t="shared" si="10"/>
        <v>55.39</v>
      </c>
      <c r="CR6" s="35">
        <f t="shared" si="10"/>
        <v>52.31</v>
      </c>
      <c r="CS6" s="35">
        <f t="shared" si="10"/>
        <v>60.65</v>
      </c>
      <c r="CT6" s="35">
        <f t="shared" si="10"/>
        <v>51.75</v>
      </c>
      <c r="CU6" s="35">
        <f t="shared" si="10"/>
        <v>50.68</v>
      </c>
      <c r="CV6" s="35">
        <f t="shared" si="10"/>
        <v>50.14</v>
      </c>
      <c r="CW6" s="34" t="str">
        <f>IF(CW7="","",IF(CW7="-","【-】","【"&amp;SUBSTITUTE(TEXT(CW7,"#,##0.00"),"-","△")&amp;"】"))</f>
        <v>【51.30】</v>
      </c>
      <c r="CX6" s="35">
        <f>IF(CX7="",NA(),CX7)</f>
        <v>91.82</v>
      </c>
      <c r="CY6" s="35">
        <f t="shared" ref="CY6:DG6" si="11">IF(CY7="",NA(),CY7)</f>
        <v>92.25</v>
      </c>
      <c r="CZ6" s="35">
        <f t="shared" si="11"/>
        <v>92.23</v>
      </c>
      <c r="DA6" s="35">
        <f t="shared" si="11"/>
        <v>92.36</v>
      </c>
      <c r="DB6" s="35">
        <f t="shared" si="11"/>
        <v>92.68</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64025</v>
      </c>
      <c r="D7" s="37">
        <v>47</v>
      </c>
      <c r="E7" s="37">
        <v>17</v>
      </c>
      <c r="F7" s="37">
        <v>5</v>
      </c>
      <c r="G7" s="37">
        <v>0</v>
      </c>
      <c r="H7" s="37" t="s">
        <v>98</v>
      </c>
      <c r="I7" s="37" t="s">
        <v>99</v>
      </c>
      <c r="J7" s="37" t="s">
        <v>100</v>
      </c>
      <c r="K7" s="37" t="s">
        <v>101</v>
      </c>
      <c r="L7" s="37" t="s">
        <v>102</v>
      </c>
      <c r="M7" s="37" t="s">
        <v>103</v>
      </c>
      <c r="N7" s="38" t="s">
        <v>104</v>
      </c>
      <c r="O7" s="38" t="s">
        <v>105</v>
      </c>
      <c r="P7" s="38">
        <v>7.93</v>
      </c>
      <c r="Q7" s="38">
        <v>79.16</v>
      </c>
      <c r="R7" s="38">
        <v>3520</v>
      </c>
      <c r="S7" s="38">
        <v>13543</v>
      </c>
      <c r="T7" s="38">
        <v>157.71</v>
      </c>
      <c r="U7" s="38">
        <v>85.87</v>
      </c>
      <c r="V7" s="38">
        <v>1065</v>
      </c>
      <c r="W7" s="38">
        <v>0.71</v>
      </c>
      <c r="X7" s="38">
        <v>1500</v>
      </c>
      <c r="Y7" s="38">
        <v>99.28</v>
      </c>
      <c r="Z7" s="38">
        <v>99.87</v>
      </c>
      <c r="AA7" s="38">
        <v>99.34</v>
      </c>
      <c r="AB7" s="38">
        <v>102.34</v>
      </c>
      <c r="AC7" s="38">
        <v>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1081.8</v>
      </c>
      <c r="BL7" s="38">
        <v>974.93</v>
      </c>
      <c r="BM7" s="38">
        <v>855.8</v>
      </c>
      <c r="BN7" s="38">
        <v>789.46</v>
      </c>
      <c r="BO7" s="38">
        <v>826.83</v>
      </c>
      <c r="BP7" s="38">
        <v>765.47</v>
      </c>
      <c r="BQ7" s="38">
        <v>46.61</v>
      </c>
      <c r="BR7" s="38">
        <v>45.65</v>
      </c>
      <c r="BS7" s="38">
        <v>45.28</v>
      </c>
      <c r="BT7" s="38">
        <v>50.24</v>
      </c>
      <c r="BU7" s="38">
        <v>45.61</v>
      </c>
      <c r="BV7" s="38">
        <v>52.19</v>
      </c>
      <c r="BW7" s="38">
        <v>55.32</v>
      </c>
      <c r="BX7" s="38">
        <v>59.8</v>
      </c>
      <c r="BY7" s="38">
        <v>57.77</v>
      </c>
      <c r="BZ7" s="38">
        <v>57.31</v>
      </c>
      <c r="CA7" s="38">
        <v>59.59</v>
      </c>
      <c r="CB7" s="38">
        <v>382.09</v>
      </c>
      <c r="CC7" s="38">
        <v>386.62</v>
      </c>
      <c r="CD7" s="38">
        <v>400.63</v>
      </c>
      <c r="CE7" s="38">
        <v>359.27</v>
      </c>
      <c r="CF7" s="38">
        <v>405.01</v>
      </c>
      <c r="CG7" s="38">
        <v>296.14</v>
      </c>
      <c r="CH7" s="38">
        <v>283.17</v>
      </c>
      <c r="CI7" s="38">
        <v>263.76</v>
      </c>
      <c r="CJ7" s="38">
        <v>274.35000000000002</v>
      </c>
      <c r="CK7" s="38">
        <v>273.52</v>
      </c>
      <c r="CL7" s="38">
        <v>257.86</v>
      </c>
      <c r="CM7" s="38">
        <v>55.02</v>
      </c>
      <c r="CN7" s="38">
        <v>55.95</v>
      </c>
      <c r="CO7" s="38">
        <v>59.48</v>
      </c>
      <c r="CP7" s="38">
        <v>56.69</v>
      </c>
      <c r="CQ7" s="38">
        <v>55.39</v>
      </c>
      <c r="CR7" s="38">
        <v>52.31</v>
      </c>
      <c r="CS7" s="38">
        <v>60.65</v>
      </c>
      <c r="CT7" s="38">
        <v>51.75</v>
      </c>
      <c r="CU7" s="38">
        <v>50.68</v>
      </c>
      <c r="CV7" s="38">
        <v>50.14</v>
      </c>
      <c r="CW7" s="38">
        <v>51.3</v>
      </c>
      <c r="CX7" s="38">
        <v>91.82</v>
      </c>
      <c r="CY7" s="38">
        <v>92.25</v>
      </c>
      <c r="CZ7" s="38">
        <v>92.23</v>
      </c>
      <c r="DA7" s="38">
        <v>92.36</v>
      </c>
      <c r="DB7" s="38">
        <v>92.68</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吉村　秀昭</cp:lastModifiedBy>
  <cp:lastPrinted>2021-01-24T23:37:59Z</cp:lastPrinted>
  <dcterms:created xsi:type="dcterms:W3CDTF">2020-12-04T03:00:35Z</dcterms:created>
  <dcterms:modified xsi:type="dcterms:W3CDTF">2021-01-27T06:23:46Z</dcterms:modified>
  <cp:category/>
</cp:coreProperties>
</file>