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eEij929cClaIpD7p0XGRVoqIFkZoNbbT7L3oBNuqMVWdMm4m8HgDkoVizrmY+2MnaO+2mFfzn1toEP1OhpAlXg==" workbookSaltValue="EUqSQxmseXFkr6SMEyo45g==" workbookSpinCount="100000" lockStructure="1"/>
  <bookViews>
    <workbookView xWindow="0" yWindow="0" windowWidth="15360" windowHeight="7635"/>
  </bookViews>
  <sheets>
    <sheet name="法非適用_下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T6" i="5"/>
  <c r="AT8" i="4" s="1"/>
  <c r="S6" i="5"/>
  <c r="R6" i="5"/>
  <c r="Q6" i="5"/>
  <c r="P6" i="5"/>
  <c r="P10" i="4" s="1"/>
  <c r="O6" i="5"/>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I86" i="4"/>
  <c r="H86" i="4"/>
  <c r="E86" i="4"/>
  <c r="AT10" i="4"/>
  <c r="AL10" i="4"/>
  <c r="AD10" i="4"/>
  <c r="W10" i="4"/>
  <c r="I10" i="4"/>
  <c r="B10" i="4"/>
  <c r="BB8" i="4"/>
  <c r="AL8" i="4"/>
  <c r="P8" i="4"/>
  <c r="I8" i="4"/>
</calcChain>
</file>

<file path=xl/sharedStrings.xml><?xml version="1.0" encoding="utf-8"?>
<sst xmlns="http://schemas.openxmlformats.org/spreadsheetml/2006/main" count="241" uniqueCount="120">
  <si>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</si>
  <si>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</si>
  <si>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</si>
  <si>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</si>
  <si>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</si>
  <si>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</si>
  <si>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</si>
  <si>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</si>
  <si>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</si>
  <si>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</si>
  <si>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</si>
  <si>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</si>
  <si>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</si>
  <si>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</si>
  <si>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</si>
  <si>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</si>
  <si>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</si>
  <si>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</si>
  <si>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</si>
  <si>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</si>
  <si>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</si>
  <si>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</si>
  <si>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</si>
  <si>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</si>
  <si>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</si>
  <si>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</si>
  <si>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</si>
  <si>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</si>
  <si>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</si>
  <si>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</si>
  <si>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</si>
  <si>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</si>
  <si>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</si>
  <si>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</si>
  <si>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</si>
  <si>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</si>
  <si>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</si>
  <si>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</si>
  <si>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</si>
  <si>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</si>
  <si>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</si>
  <si>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</si>
  <si>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</si>
  <si>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</si>
  <si>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</si>
  <si>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</si>
  <si>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</si>
  <si>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</si>
  <si>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</si>
  <si>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</si>
  <si>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</si>
  <si>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</si>
  <si>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</si>
  <si>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</si>
  <si>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</si>
  <si>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</si>
  <si>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</si>
  <si>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</si>
  <si>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</si>
  <si>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</si>
  <si>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</si>
  <si>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</si>
  <si>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</si>
  <si>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</si>
  <si>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</si>
  <si>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</si>
  <si>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</si>
  <si>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</si>
  <si>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</si>
  <si>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</si>
  <si>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</si>
  <si>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</si>
  <si>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</si>
  <si>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</si>
  <si>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</si>
  <si>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</si>
  <si>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</si>
  <si>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</si>
  <si>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</si>
  <si>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</si>
  <si>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</si>
  <si>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</si>
  <si>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</si>
  <si>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</si>
  <si>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</si>
  <si>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</si>
  <si>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</si>
  <si>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</si>
  <si>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</si>
  <si>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</si>
  <si>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</si>
  <si>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</si>
  <si>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</si>
  <si>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</si>
  <si>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</si>
  <si>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</si>
  <si>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</si>
  <si>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</si>
  <si>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川西町</t>
  </si>
  <si>
    <t>法非適用</t>
  </si>
  <si>
    <t>下水道事業</t>
  </si>
  <si>
    <t>公共下水道</t>
  </si>
  <si>
    <t>Cd1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</si>
  <si>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</si>
  <si>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</si>
  <si>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</si>
  <si>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</si>
  <si>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</si>
  <si>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</si>
  <si>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</si>
  <si>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</si>
  <si>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</si>
  <si>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</si>
  <si>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</si>
  <si>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</si>
  <si>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</si>
  <si>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</si>
  <si>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 xml:space="preserve">　管渠については、建設から３０年を経過したものもあるため、更新を検討する時期に来ている。
　今後、老朽管延長がますます増加するため、更新を効果的・計画的に進めていく。
</t>
    <phoneticPr fontId="4"/>
  </si>
  <si>
    <t>　厳しい経営状況であるため、下水道使用料の改定も視野に入れ、維持管理費の削減、接続世帯の更なる増加及び収納体制の強化による滞納額の減少に努め、下水道経営の安定化を図る。</t>
    <phoneticPr fontId="4"/>
  </si>
  <si>
    <t>　収益的収支比率については、起債残高の減少や汚水処理費の抑制により改善傾向にある。しかし、今後の建設費の増に伴う公債費の増、人口減少による使用料収入の減等が懸念されるため、下水道使用料単価の見直し等、財源確保に向けた取り組みを検討していく必要があると思われる。
　企業債残高対事業規模比率については、令和元年度は一般会計繰入金により対応することとしたため、昨年度と比べ大きく減少している。今後は投資計画の見直しを検討し、適切な事業運営を図る。
　汚水処理原価については、近年横ばいとなっている。しかし、依然として水洗化率が低くなっていることから、下水道への接続率、有収率の向上を図り、汚水処理原価を改善していく。</t>
    <rPh sb="1" eb="4">
      <t>シュウエキテキ</t>
    </rPh>
    <rPh sb="4" eb="6">
      <t>シュウシ</t>
    </rPh>
    <rPh sb="6" eb="8">
      <t>ヒリツ</t>
    </rPh>
    <rPh sb="14" eb="16">
      <t>キサイ</t>
    </rPh>
    <rPh sb="16" eb="18">
      <t>ザンダカ</t>
    </rPh>
    <rPh sb="19" eb="21">
      <t>ゲンショウ</t>
    </rPh>
    <rPh sb="22" eb="24">
      <t>オスイ</t>
    </rPh>
    <rPh sb="24" eb="26">
      <t>ショリ</t>
    </rPh>
    <rPh sb="26" eb="27">
      <t>ヒ</t>
    </rPh>
    <rPh sb="28" eb="30">
      <t>ヨクセイ</t>
    </rPh>
    <rPh sb="33" eb="35">
      <t>カイゼン</t>
    </rPh>
    <rPh sb="35" eb="37">
      <t>ケイコウ</t>
    </rPh>
    <rPh sb="45" eb="47">
      <t>コンゴ</t>
    </rPh>
    <rPh sb="48" eb="51">
      <t>ケンセツヒ</t>
    </rPh>
    <rPh sb="52" eb="53">
      <t>ゾウ</t>
    </rPh>
    <rPh sb="54" eb="55">
      <t>トモナ</t>
    </rPh>
    <rPh sb="56" eb="58">
      <t>コウサイ</t>
    </rPh>
    <rPh sb="58" eb="59">
      <t>ヒ</t>
    </rPh>
    <rPh sb="60" eb="61">
      <t>ゾウ</t>
    </rPh>
    <rPh sb="62" eb="64">
      <t>ジンコウ</t>
    </rPh>
    <rPh sb="64" eb="66">
      <t>ゲンショウ</t>
    </rPh>
    <rPh sb="69" eb="72">
      <t>シヨウリョウ</t>
    </rPh>
    <rPh sb="72" eb="74">
      <t>シュウニュウ</t>
    </rPh>
    <rPh sb="75" eb="76">
      <t>ゲン</t>
    </rPh>
    <rPh sb="76" eb="77">
      <t>トウ</t>
    </rPh>
    <rPh sb="78" eb="80">
      <t>ケネン</t>
    </rPh>
    <rPh sb="86" eb="89">
      <t>ゲスイドウ</t>
    </rPh>
    <rPh sb="89" eb="92">
      <t>シヨウリョウ</t>
    </rPh>
    <rPh sb="92" eb="94">
      <t>タンカ</t>
    </rPh>
    <rPh sb="95" eb="97">
      <t>ミナオ</t>
    </rPh>
    <rPh sb="98" eb="99">
      <t>トウ</t>
    </rPh>
    <rPh sb="100" eb="102">
      <t>ザイゲン</t>
    </rPh>
    <rPh sb="102" eb="104">
      <t>カクホ</t>
    </rPh>
    <rPh sb="105" eb="106">
      <t>ム</t>
    </rPh>
    <rPh sb="108" eb="109">
      <t>ト</t>
    </rPh>
    <rPh sb="110" eb="111">
      <t>ク</t>
    </rPh>
    <rPh sb="113" eb="115">
      <t>ケントウ</t>
    </rPh>
    <rPh sb="119" eb="121">
      <t>ヒツヨウ</t>
    </rPh>
    <rPh sb="125" eb="126">
      <t>オモ</t>
    </rPh>
    <rPh sb="132" eb="144">
      <t>キギョウサイザンダカタイジギョウキボヒリツ</t>
    </rPh>
    <rPh sb="150" eb="152">
      <t>レイワ</t>
    </rPh>
    <rPh sb="152" eb="154">
      <t>ガンネン</t>
    </rPh>
    <rPh sb="154" eb="155">
      <t>ド</t>
    </rPh>
    <rPh sb="156" eb="158">
      <t>イッパン</t>
    </rPh>
    <rPh sb="158" eb="160">
      <t>カイケイ</t>
    </rPh>
    <rPh sb="160" eb="162">
      <t>クリイレ</t>
    </rPh>
    <rPh sb="162" eb="163">
      <t>キン</t>
    </rPh>
    <rPh sb="166" eb="168">
      <t>タイオウ</t>
    </rPh>
    <rPh sb="178" eb="181">
      <t>サクネンド</t>
    </rPh>
    <rPh sb="182" eb="183">
      <t>クラ</t>
    </rPh>
    <rPh sb="184" eb="185">
      <t>オオ</t>
    </rPh>
    <rPh sb="187" eb="189">
      <t>ゲンショウ</t>
    </rPh>
    <rPh sb="194" eb="196">
      <t>コンゴ</t>
    </rPh>
    <rPh sb="197" eb="199">
      <t>トウシ</t>
    </rPh>
    <rPh sb="199" eb="201">
      <t>ケイカク</t>
    </rPh>
    <rPh sb="202" eb="204">
      <t>ミナオ</t>
    </rPh>
    <rPh sb="206" eb="208">
      <t>ケントウ</t>
    </rPh>
    <rPh sb="210" eb="212">
      <t>テキセツ</t>
    </rPh>
    <rPh sb="213" eb="215">
      <t>ジギョウ</t>
    </rPh>
    <rPh sb="215" eb="217">
      <t>ウンエイ</t>
    </rPh>
    <rPh sb="218" eb="219">
      <t>ハカ</t>
    </rPh>
    <rPh sb="223" eb="225">
      <t>オスイ</t>
    </rPh>
    <rPh sb="225" eb="227">
      <t>ショリ</t>
    </rPh>
    <rPh sb="227" eb="229">
      <t>ゲンカ</t>
    </rPh>
    <rPh sb="235" eb="237">
      <t>キンネン</t>
    </rPh>
    <rPh sb="237" eb="238">
      <t>ヨコ</t>
    </rPh>
    <rPh sb="251" eb="253">
      <t>イゼン</t>
    </rPh>
    <rPh sb="256" eb="259">
      <t>スイセンカ</t>
    </rPh>
    <rPh sb="259" eb="260">
      <t>リツ</t>
    </rPh>
    <rPh sb="261" eb="262">
      <t>ヒク</t>
    </rPh>
    <rPh sb="273" eb="276">
      <t>ゲスイドウ</t>
    </rPh>
    <rPh sb="278" eb="280">
      <t>セツゾク</t>
    </rPh>
    <rPh sb="280" eb="281">
      <t>リツ</t>
    </rPh>
    <rPh sb="282" eb="284">
      <t>ユウシュウ</t>
    </rPh>
    <rPh sb="284" eb="285">
      <t>リツ</t>
    </rPh>
    <rPh sb="286" eb="288">
      <t>コウジョウ</t>
    </rPh>
    <rPh sb="289" eb="290">
      <t>ハカ</t>
    </rPh>
    <rPh sb="292" eb="294">
      <t>オスイ</t>
    </rPh>
    <rPh sb="294" eb="296">
      <t>ショリ</t>
    </rPh>
    <rPh sb="296" eb="298">
      <t>ゲンカ</t>
    </rPh>
    <rPh sb="299" eb="301">
      <t>カイゼン</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</si>
</sst>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CFDE-42A6-8B1D-05A20773F471}"/>
            </c:ext>
          </c:extLst>
        </c:ser>
        <c:dLbls>
          <c:showLegendKey val="0"/>
          <c:showVal val="0"/>
          <c:showCatName val="0"/>
          <c:showSerName val="0"/>
          <c:showPercent val="0"/>
          <c:showBubbleSize val="0"/>
        </c:dLbls>
        <c:gapWidth val="150"/>
        <c:axId val="149175296"/>
        <c:axId val="1491774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0.15</c:v>
                </c:pt>
                <c:pt idx="1">
                  <c:v>0.1</c:v>
                </c:pt>
                <c:pt idx="2">
                  <c:v>0.13</c:v>
                </c:pt>
                <c:pt idx="3">
                  <c:v>0.12</c:v>
                </c:pt>
                <c:pt idx="4">
                  <c:v>0.1</c:v>
                </c:pt>
              </c:numCache>
            </c:numRef>
          </c:val>
          <c:smooth val="0"/>
          <c:extLst xmlns:c16r2="http://schemas.microsoft.com/office/drawing/2015/06/chart">
            <c:ext xmlns:c16="http://schemas.microsoft.com/office/drawing/2014/chart" uri="{C3380CC4-5D6E-409C-BE32-E72D297353CC}">
              <c16:uniqueId val="{00000001-CFDE-42A6-8B1D-05A20773F471}"/>
            </c:ext>
          </c:extLst>
        </c:ser>
        <c:dLbls>
          <c:showLegendKey val="0"/>
          <c:showVal val="0"/>
          <c:showCatName val="0"/>
          <c:showSerName val="0"/>
          <c:showPercent val="0"/>
          <c:showBubbleSize val="0"/>
        </c:dLbls>
        <c:marker val="1"/>
        <c:smooth val="0"/>
        <c:axId val="149175296"/>
        <c:axId val="149177472"/>
      </c:lineChart>
      <c:dateAx>
        <c:axId val="149175296"/>
        <c:scaling>
          <c:orientation val="minMax"/>
        </c:scaling>
        <c:delete val="1"/>
        <c:axPos val="b"/>
        <c:numFmt formatCode="&quot;H&quot;yy" sourceLinked="1"/>
        <c:majorTickMark val="none"/>
        <c:minorTickMark val="none"/>
        <c:tickLblPos val="none"/>
        <c:crossAx val="149177472"/>
        <c:crosses val="autoZero"/>
        <c:auto val="1"/>
        <c:lblOffset val="100"/>
        <c:baseTimeUnit val="years"/>
      </c:dateAx>
      <c:valAx>
        <c:axId val="1491774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91752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C906-486E-AE89-22D30E616F5E}"/>
            </c:ext>
          </c:extLst>
        </c:ser>
        <c:dLbls>
          <c:showLegendKey val="0"/>
          <c:showVal val="0"/>
          <c:showCatName val="0"/>
          <c:showSerName val="0"/>
          <c:showPercent val="0"/>
          <c:showBubbleSize val="0"/>
        </c:dLbls>
        <c:gapWidth val="150"/>
        <c:axId val="156478464"/>
        <c:axId val="1564888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49.39</c:v>
                </c:pt>
                <c:pt idx="1">
                  <c:v>49.25</c:v>
                </c:pt>
                <c:pt idx="2">
                  <c:v>50.24</c:v>
                </c:pt>
                <c:pt idx="3">
                  <c:v>49.68</c:v>
                </c:pt>
                <c:pt idx="4">
                  <c:v>55.55</c:v>
                </c:pt>
              </c:numCache>
            </c:numRef>
          </c:val>
          <c:smooth val="0"/>
          <c:extLst xmlns:c16r2="http://schemas.microsoft.com/office/drawing/2015/06/chart">
            <c:ext xmlns:c16="http://schemas.microsoft.com/office/drawing/2014/chart" uri="{C3380CC4-5D6E-409C-BE32-E72D297353CC}">
              <c16:uniqueId val="{00000001-C906-486E-AE89-22D30E616F5E}"/>
            </c:ext>
          </c:extLst>
        </c:ser>
        <c:dLbls>
          <c:showLegendKey val="0"/>
          <c:showVal val="0"/>
          <c:showCatName val="0"/>
          <c:showSerName val="0"/>
          <c:showPercent val="0"/>
          <c:showBubbleSize val="0"/>
        </c:dLbls>
        <c:marker val="1"/>
        <c:smooth val="0"/>
        <c:axId val="156478464"/>
        <c:axId val="156488832"/>
      </c:lineChart>
      <c:dateAx>
        <c:axId val="156478464"/>
        <c:scaling>
          <c:orientation val="minMax"/>
        </c:scaling>
        <c:delete val="1"/>
        <c:axPos val="b"/>
        <c:numFmt formatCode="&quot;H&quot;yy" sourceLinked="1"/>
        <c:majorTickMark val="none"/>
        <c:minorTickMark val="none"/>
        <c:tickLblPos val="none"/>
        <c:crossAx val="156488832"/>
        <c:crosses val="autoZero"/>
        <c:auto val="1"/>
        <c:lblOffset val="100"/>
        <c:baseTimeUnit val="years"/>
      </c:dateAx>
      <c:valAx>
        <c:axId val="1564888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64784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83.17</c:v>
                </c:pt>
                <c:pt idx="1">
                  <c:v>84.43</c:v>
                </c:pt>
                <c:pt idx="2">
                  <c:v>80.59</c:v>
                </c:pt>
                <c:pt idx="3">
                  <c:v>82.7</c:v>
                </c:pt>
                <c:pt idx="4">
                  <c:v>82.18</c:v>
                </c:pt>
              </c:numCache>
            </c:numRef>
          </c:val>
          <c:extLst xmlns:c16r2="http://schemas.microsoft.com/office/drawing/2015/06/chart">
            <c:ext xmlns:c16="http://schemas.microsoft.com/office/drawing/2014/chart" uri="{C3380CC4-5D6E-409C-BE32-E72D297353CC}">
              <c16:uniqueId val="{00000000-FF54-464D-A06F-CF4ED1010B82}"/>
            </c:ext>
          </c:extLst>
        </c:ser>
        <c:dLbls>
          <c:showLegendKey val="0"/>
          <c:showVal val="0"/>
          <c:showCatName val="0"/>
          <c:showSerName val="0"/>
          <c:showPercent val="0"/>
          <c:showBubbleSize val="0"/>
        </c:dLbls>
        <c:gapWidth val="150"/>
        <c:axId val="156532096"/>
        <c:axId val="1565383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83.96</c:v>
                </c:pt>
                <c:pt idx="1">
                  <c:v>84.12</c:v>
                </c:pt>
                <c:pt idx="2">
                  <c:v>84.17</c:v>
                </c:pt>
                <c:pt idx="3">
                  <c:v>83.35</c:v>
                </c:pt>
                <c:pt idx="4">
                  <c:v>91.64</c:v>
                </c:pt>
              </c:numCache>
            </c:numRef>
          </c:val>
          <c:smooth val="0"/>
          <c:extLst xmlns:c16r2="http://schemas.microsoft.com/office/drawing/2015/06/chart">
            <c:ext xmlns:c16="http://schemas.microsoft.com/office/drawing/2014/chart" uri="{C3380CC4-5D6E-409C-BE32-E72D297353CC}">
              <c16:uniqueId val="{00000001-FF54-464D-A06F-CF4ED1010B82}"/>
            </c:ext>
          </c:extLst>
        </c:ser>
        <c:dLbls>
          <c:showLegendKey val="0"/>
          <c:showVal val="0"/>
          <c:showCatName val="0"/>
          <c:showSerName val="0"/>
          <c:showPercent val="0"/>
          <c:showBubbleSize val="0"/>
        </c:dLbls>
        <c:marker val="1"/>
        <c:smooth val="0"/>
        <c:axId val="156532096"/>
        <c:axId val="156538368"/>
      </c:lineChart>
      <c:dateAx>
        <c:axId val="156532096"/>
        <c:scaling>
          <c:orientation val="minMax"/>
        </c:scaling>
        <c:delete val="1"/>
        <c:axPos val="b"/>
        <c:numFmt formatCode="&quot;H&quot;yy" sourceLinked="1"/>
        <c:majorTickMark val="none"/>
        <c:minorTickMark val="none"/>
        <c:tickLblPos val="none"/>
        <c:crossAx val="156538368"/>
        <c:crosses val="autoZero"/>
        <c:auto val="1"/>
        <c:lblOffset val="100"/>
        <c:baseTimeUnit val="years"/>
      </c:dateAx>
      <c:valAx>
        <c:axId val="1565383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65320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61.51</c:v>
                </c:pt>
                <c:pt idx="1">
                  <c:v>69.349999999999994</c:v>
                </c:pt>
                <c:pt idx="2">
                  <c:v>72.099999999999994</c:v>
                </c:pt>
                <c:pt idx="3">
                  <c:v>78.73</c:v>
                </c:pt>
                <c:pt idx="4">
                  <c:v>81.88</c:v>
                </c:pt>
              </c:numCache>
            </c:numRef>
          </c:val>
          <c:extLst xmlns:c16r2="http://schemas.microsoft.com/office/drawing/2015/06/chart">
            <c:ext xmlns:c16="http://schemas.microsoft.com/office/drawing/2014/chart" uri="{C3380CC4-5D6E-409C-BE32-E72D297353CC}">
              <c16:uniqueId val="{00000000-7BB4-40D1-A60B-4F221A84CA79}"/>
            </c:ext>
          </c:extLst>
        </c:ser>
        <c:dLbls>
          <c:showLegendKey val="0"/>
          <c:showVal val="0"/>
          <c:showCatName val="0"/>
          <c:showSerName val="0"/>
          <c:showPercent val="0"/>
          <c:showBubbleSize val="0"/>
        </c:dLbls>
        <c:gapWidth val="150"/>
        <c:axId val="149208448"/>
        <c:axId val="1492229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7BB4-40D1-A60B-4F221A84CA79}"/>
            </c:ext>
          </c:extLst>
        </c:ser>
        <c:dLbls>
          <c:showLegendKey val="0"/>
          <c:showVal val="0"/>
          <c:showCatName val="0"/>
          <c:showSerName val="0"/>
          <c:showPercent val="0"/>
          <c:showBubbleSize val="0"/>
        </c:dLbls>
        <c:marker val="1"/>
        <c:smooth val="0"/>
        <c:axId val="149208448"/>
        <c:axId val="149222912"/>
      </c:lineChart>
      <c:dateAx>
        <c:axId val="149208448"/>
        <c:scaling>
          <c:orientation val="minMax"/>
        </c:scaling>
        <c:delete val="1"/>
        <c:axPos val="b"/>
        <c:numFmt formatCode="&quot;H&quot;yy" sourceLinked="1"/>
        <c:majorTickMark val="none"/>
        <c:minorTickMark val="none"/>
        <c:tickLblPos val="none"/>
        <c:crossAx val="149222912"/>
        <c:crosses val="autoZero"/>
        <c:auto val="1"/>
        <c:lblOffset val="100"/>
        <c:baseTimeUnit val="years"/>
      </c:dateAx>
      <c:valAx>
        <c:axId val="1492229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92084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7635-4EC3-A278-2FA92B26ADFB}"/>
            </c:ext>
          </c:extLst>
        </c:ser>
        <c:dLbls>
          <c:showLegendKey val="0"/>
          <c:showVal val="0"/>
          <c:showCatName val="0"/>
          <c:showSerName val="0"/>
          <c:showPercent val="0"/>
          <c:showBubbleSize val="0"/>
        </c:dLbls>
        <c:gapWidth val="150"/>
        <c:axId val="149393408"/>
        <c:axId val="1493953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7635-4EC3-A278-2FA92B26ADFB}"/>
            </c:ext>
          </c:extLst>
        </c:ser>
        <c:dLbls>
          <c:showLegendKey val="0"/>
          <c:showVal val="0"/>
          <c:showCatName val="0"/>
          <c:showSerName val="0"/>
          <c:showPercent val="0"/>
          <c:showBubbleSize val="0"/>
        </c:dLbls>
        <c:marker val="1"/>
        <c:smooth val="0"/>
        <c:axId val="149393408"/>
        <c:axId val="149395328"/>
      </c:lineChart>
      <c:dateAx>
        <c:axId val="149393408"/>
        <c:scaling>
          <c:orientation val="minMax"/>
        </c:scaling>
        <c:delete val="1"/>
        <c:axPos val="b"/>
        <c:numFmt formatCode="&quot;H&quot;yy" sourceLinked="1"/>
        <c:majorTickMark val="none"/>
        <c:minorTickMark val="none"/>
        <c:tickLblPos val="none"/>
        <c:crossAx val="149395328"/>
        <c:crosses val="autoZero"/>
        <c:auto val="1"/>
        <c:lblOffset val="100"/>
        <c:baseTimeUnit val="years"/>
      </c:dateAx>
      <c:valAx>
        <c:axId val="1493953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93934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0F79-457F-A8D4-3D17B3935B04}"/>
            </c:ext>
          </c:extLst>
        </c:ser>
        <c:dLbls>
          <c:showLegendKey val="0"/>
          <c:showVal val="0"/>
          <c:showCatName val="0"/>
          <c:showSerName val="0"/>
          <c:showPercent val="0"/>
          <c:showBubbleSize val="0"/>
        </c:dLbls>
        <c:gapWidth val="150"/>
        <c:axId val="153235840"/>
        <c:axId val="1532377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0F79-457F-A8D4-3D17B3935B04}"/>
            </c:ext>
          </c:extLst>
        </c:ser>
        <c:dLbls>
          <c:showLegendKey val="0"/>
          <c:showVal val="0"/>
          <c:showCatName val="0"/>
          <c:showSerName val="0"/>
          <c:showPercent val="0"/>
          <c:showBubbleSize val="0"/>
        </c:dLbls>
        <c:marker val="1"/>
        <c:smooth val="0"/>
        <c:axId val="153235840"/>
        <c:axId val="153237760"/>
      </c:lineChart>
      <c:dateAx>
        <c:axId val="153235840"/>
        <c:scaling>
          <c:orientation val="minMax"/>
        </c:scaling>
        <c:delete val="1"/>
        <c:axPos val="b"/>
        <c:numFmt formatCode="&quot;H&quot;yy" sourceLinked="1"/>
        <c:majorTickMark val="none"/>
        <c:minorTickMark val="none"/>
        <c:tickLblPos val="none"/>
        <c:crossAx val="153237760"/>
        <c:crosses val="autoZero"/>
        <c:auto val="1"/>
        <c:lblOffset val="100"/>
        <c:baseTimeUnit val="years"/>
      </c:dateAx>
      <c:valAx>
        <c:axId val="1532377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32358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6011-4C6D-98FD-E55787138646}"/>
            </c:ext>
          </c:extLst>
        </c:ser>
        <c:dLbls>
          <c:showLegendKey val="0"/>
          <c:showVal val="0"/>
          <c:showCatName val="0"/>
          <c:showSerName val="0"/>
          <c:showPercent val="0"/>
          <c:showBubbleSize val="0"/>
        </c:dLbls>
        <c:gapWidth val="150"/>
        <c:axId val="153275392"/>
        <c:axId val="1532816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6011-4C6D-98FD-E55787138646}"/>
            </c:ext>
          </c:extLst>
        </c:ser>
        <c:dLbls>
          <c:showLegendKey val="0"/>
          <c:showVal val="0"/>
          <c:showCatName val="0"/>
          <c:showSerName val="0"/>
          <c:showPercent val="0"/>
          <c:showBubbleSize val="0"/>
        </c:dLbls>
        <c:marker val="1"/>
        <c:smooth val="0"/>
        <c:axId val="153275392"/>
        <c:axId val="153281664"/>
      </c:lineChart>
      <c:dateAx>
        <c:axId val="153275392"/>
        <c:scaling>
          <c:orientation val="minMax"/>
        </c:scaling>
        <c:delete val="1"/>
        <c:axPos val="b"/>
        <c:numFmt formatCode="&quot;H&quot;yy" sourceLinked="1"/>
        <c:majorTickMark val="none"/>
        <c:minorTickMark val="none"/>
        <c:tickLblPos val="none"/>
        <c:crossAx val="153281664"/>
        <c:crosses val="autoZero"/>
        <c:auto val="1"/>
        <c:lblOffset val="100"/>
        <c:baseTimeUnit val="years"/>
      </c:dateAx>
      <c:valAx>
        <c:axId val="1532816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32753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A8DC-4673-95FF-E17B05571869}"/>
            </c:ext>
          </c:extLst>
        </c:ser>
        <c:dLbls>
          <c:showLegendKey val="0"/>
          <c:showVal val="0"/>
          <c:showCatName val="0"/>
          <c:showSerName val="0"/>
          <c:showPercent val="0"/>
          <c:showBubbleSize val="0"/>
        </c:dLbls>
        <c:gapWidth val="150"/>
        <c:axId val="156253568"/>
        <c:axId val="1562680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A8DC-4673-95FF-E17B05571869}"/>
            </c:ext>
          </c:extLst>
        </c:ser>
        <c:dLbls>
          <c:showLegendKey val="0"/>
          <c:showVal val="0"/>
          <c:showCatName val="0"/>
          <c:showSerName val="0"/>
          <c:showPercent val="0"/>
          <c:showBubbleSize val="0"/>
        </c:dLbls>
        <c:marker val="1"/>
        <c:smooth val="0"/>
        <c:axId val="156253568"/>
        <c:axId val="156268032"/>
      </c:lineChart>
      <c:dateAx>
        <c:axId val="156253568"/>
        <c:scaling>
          <c:orientation val="minMax"/>
        </c:scaling>
        <c:delete val="1"/>
        <c:axPos val="b"/>
        <c:numFmt formatCode="&quot;H&quot;yy" sourceLinked="1"/>
        <c:majorTickMark val="none"/>
        <c:minorTickMark val="none"/>
        <c:tickLblPos val="none"/>
        <c:crossAx val="156268032"/>
        <c:crosses val="autoZero"/>
        <c:auto val="1"/>
        <c:lblOffset val="100"/>
        <c:baseTimeUnit val="years"/>
      </c:dateAx>
      <c:valAx>
        <c:axId val="156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62535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777.68</c:v>
                </c:pt>
                <c:pt idx="1">
                  <c:v>81.37</c:v>
                </c:pt>
                <c:pt idx="2">
                  <c:v>607.54999999999995</c:v>
                </c:pt>
                <c:pt idx="3">
                  <c:v>1973.11</c:v>
                </c:pt>
                <c:pt idx="4">
                  <c:v>128.88</c:v>
                </c:pt>
              </c:numCache>
            </c:numRef>
          </c:val>
          <c:extLst xmlns:c16r2="http://schemas.microsoft.com/office/drawing/2015/06/chart">
            <c:ext xmlns:c16="http://schemas.microsoft.com/office/drawing/2014/chart" uri="{C3380CC4-5D6E-409C-BE32-E72D297353CC}">
              <c16:uniqueId val="{00000000-6D23-434B-A0C1-765BC65E65E6}"/>
            </c:ext>
          </c:extLst>
        </c:ser>
        <c:dLbls>
          <c:showLegendKey val="0"/>
          <c:showVal val="0"/>
          <c:showCatName val="0"/>
          <c:showSerName val="0"/>
          <c:showPercent val="0"/>
          <c:showBubbleSize val="0"/>
        </c:dLbls>
        <c:gapWidth val="150"/>
        <c:axId val="156307456"/>
        <c:axId val="156309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1162.3599999999999</c:v>
                </c:pt>
                <c:pt idx="1">
                  <c:v>1047.6500000000001</c:v>
                </c:pt>
                <c:pt idx="2">
                  <c:v>1124.26</c:v>
                </c:pt>
                <c:pt idx="3">
                  <c:v>1048.23</c:v>
                </c:pt>
                <c:pt idx="4">
                  <c:v>807.75</c:v>
                </c:pt>
              </c:numCache>
            </c:numRef>
          </c:val>
          <c:smooth val="0"/>
          <c:extLst xmlns:c16r2="http://schemas.microsoft.com/office/drawing/2015/06/chart">
            <c:ext xmlns:c16="http://schemas.microsoft.com/office/drawing/2014/chart" uri="{C3380CC4-5D6E-409C-BE32-E72D297353CC}">
              <c16:uniqueId val="{00000001-6D23-434B-A0C1-765BC65E65E6}"/>
            </c:ext>
          </c:extLst>
        </c:ser>
        <c:dLbls>
          <c:showLegendKey val="0"/>
          <c:showVal val="0"/>
          <c:showCatName val="0"/>
          <c:showSerName val="0"/>
          <c:showPercent val="0"/>
          <c:showBubbleSize val="0"/>
        </c:dLbls>
        <c:marker val="1"/>
        <c:smooth val="0"/>
        <c:axId val="156307456"/>
        <c:axId val="156309376"/>
      </c:lineChart>
      <c:dateAx>
        <c:axId val="156307456"/>
        <c:scaling>
          <c:orientation val="minMax"/>
        </c:scaling>
        <c:delete val="1"/>
        <c:axPos val="b"/>
        <c:numFmt formatCode="&quot;H&quot;yy" sourceLinked="1"/>
        <c:majorTickMark val="none"/>
        <c:minorTickMark val="none"/>
        <c:tickLblPos val="none"/>
        <c:crossAx val="156309376"/>
        <c:crosses val="autoZero"/>
        <c:auto val="1"/>
        <c:lblOffset val="100"/>
        <c:baseTimeUnit val="years"/>
      </c:dateAx>
      <c:valAx>
        <c:axId val="1563093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630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79.91</c:v>
                </c:pt>
                <c:pt idx="1">
                  <c:v>105.79</c:v>
                </c:pt>
                <c:pt idx="2">
                  <c:v>100</c:v>
                </c:pt>
                <c:pt idx="3">
                  <c:v>99.97</c:v>
                </c:pt>
                <c:pt idx="4">
                  <c:v>100</c:v>
                </c:pt>
              </c:numCache>
            </c:numRef>
          </c:val>
          <c:extLst xmlns:c16r2="http://schemas.microsoft.com/office/drawing/2015/06/chart">
            <c:ext xmlns:c16="http://schemas.microsoft.com/office/drawing/2014/chart" uri="{C3380CC4-5D6E-409C-BE32-E72D297353CC}">
              <c16:uniqueId val="{00000000-C911-4703-8653-CDB5C4BDB260}"/>
            </c:ext>
          </c:extLst>
        </c:ser>
        <c:dLbls>
          <c:showLegendKey val="0"/>
          <c:showVal val="0"/>
          <c:showCatName val="0"/>
          <c:showSerName val="0"/>
          <c:showPercent val="0"/>
          <c:showBubbleSize val="0"/>
        </c:dLbls>
        <c:gapWidth val="150"/>
        <c:axId val="156356992"/>
        <c:axId val="1563589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68.209999999999994</c:v>
                </c:pt>
                <c:pt idx="1">
                  <c:v>74.040000000000006</c:v>
                </c:pt>
                <c:pt idx="2">
                  <c:v>80.58</c:v>
                </c:pt>
                <c:pt idx="3">
                  <c:v>78.92</c:v>
                </c:pt>
                <c:pt idx="4">
                  <c:v>86.94</c:v>
                </c:pt>
              </c:numCache>
            </c:numRef>
          </c:val>
          <c:smooth val="0"/>
          <c:extLst xmlns:c16r2="http://schemas.microsoft.com/office/drawing/2015/06/chart">
            <c:ext xmlns:c16="http://schemas.microsoft.com/office/drawing/2014/chart" uri="{C3380CC4-5D6E-409C-BE32-E72D297353CC}">
              <c16:uniqueId val="{00000001-C911-4703-8653-CDB5C4BDB260}"/>
            </c:ext>
          </c:extLst>
        </c:ser>
        <c:dLbls>
          <c:showLegendKey val="0"/>
          <c:showVal val="0"/>
          <c:showCatName val="0"/>
          <c:showSerName val="0"/>
          <c:showPercent val="0"/>
          <c:showBubbleSize val="0"/>
        </c:dLbls>
        <c:marker val="1"/>
        <c:smooth val="0"/>
        <c:axId val="156356992"/>
        <c:axId val="156358912"/>
      </c:lineChart>
      <c:dateAx>
        <c:axId val="156356992"/>
        <c:scaling>
          <c:orientation val="minMax"/>
        </c:scaling>
        <c:delete val="1"/>
        <c:axPos val="b"/>
        <c:numFmt formatCode="&quot;H&quot;yy" sourceLinked="1"/>
        <c:majorTickMark val="none"/>
        <c:minorTickMark val="none"/>
        <c:tickLblPos val="none"/>
        <c:crossAx val="156358912"/>
        <c:crosses val="autoZero"/>
        <c:auto val="1"/>
        <c:lblOffset val="100"/>
        <c:baseTimeUnit val="years"/>
      </c:dateAx>
      <c:valAx>
        <c:axId val="1563589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6356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240.38</c:v>
                </c:pt>
                <c:pt idx="1">
                  <c:v>180.04</c:v>
                </c:pt>
                <c:pt idx="2">
                  <c:v>196.39</c:v>
                </c:pt>
                <c:pt idx="3">
                  <c:v>190.95</c:v>
                </c:pt>
                <c:pt idx="4">
                  <c:v>193.6</c:v>
                </c:pt>
              </c:numCache>
            </c:numRef>
          </c:val>
          <c:extLst xmlns:c16r2="http://schemas.microsoft.com/office/drawing/2015/06/chart">
            <c:ext xmlns:c16="http://schemas.microsoft.com/office/drawing/2014/chart" uri="{C3380CC4-5D6E-409C-BE32-E72D297353CC}">
              <c16:uniqueId val="{00000000-331E-42E5-8A5C-C98A12CA10E9}"/>
            </c:ext>
          </c:extLst>
        </c:ser>
        <c:dLbls>
          <c:showLegendKey val="0"/>
          <c:showVal val="0"/>
          <c:showCatName val="0"/>
          <c:showSerName val="0"/>
          <c:showPercent val="0"/>
          <c:showBubbleSize val="0"/>
        </c:dLbls>
        <c:gapWidth val="150"/>
        <c:axId val="156441216"/>
        <c:axId val="1564556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250.84</c:v>
                </c:pt>
                <c:pt idx="1">
                  <c:v>235.61</c:v>
                </c:pt>
                <c:pt idx="2">
                  <c:v>216.21</c:v>
                </c:pt>
                <c:pt idx="3">
                  <c:v>220.31</c:v>
                </c:pt>
                <c:pt idx="4">
                  <c:v>179.63</c:v>
                </c:pt>
              </c:numCache>
            </c:numRef>
          </c:val>
          <c:smooth val="0"/>
          <c:extLst xmlns:c16r2="http://schemas.microsoft.com/office/drawing/2015/06/chart">
            <c:ext xmlns:c16="http://schemas.microsoft.com/office/drawing/2014/chart" uri="{C3380CC4-5D6E-409C-BE32-E72D297353CC}">
              <c16:uniqueId val="{00000001-331E-42E5-8A5C-C98A12CA10E9}"/>
            </c:ext>
          </c:extLst>
        </c:ser>
        <c:dLbls>
          <c:showLegendKey val="0"/>
          <c:showVal val="0"/>
          <c:showCatName val="0"/>
          <c:showSerName val="0"/>
          <c:showPercent val="0"/>
          <c:showBubbleSize val="0"/>
        </c:dLbls>
        <c:marker val="1"/>
        <c:smooth val="0"/>
        <c:axId val="156441216"/>
        <c:axId val="156455680"/>
      </c:lineChart>
      <c:dateAx>
        <c:axId val="156441216"/>
        <c:scaling>
          <c:orientation val="minMax"/>
        </c:scaling>
        <c:delete val="1"/>
        <c:axPos val="b"/>
        <c:numFmt formatCode="&quot;H&quot;yy" sourceLinked="1"/>
        <c:majorTickMark val="none"/>
        <c:minorTickMark val="none"/>
        <c:tickLblPos val="none"/>
        <c:crossAx val="156455680"/>
        <c:crosses val="autoZero"/>
        <c:auto val="1"/>
        <c:lblOffset val="100"/>
        <c:baseTimeUnit val="years"/>
      </c:dateAx>
      <c:valAx>
        <c:axId val="1564556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64412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【682.51】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【95.35】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【59.64】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【136.15】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【100.34】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S14" zoomScale="55" zoomScaleNormal="55"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山形県　川西町</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公共下水道</v>
      </c>
      <c r="Q8" s="72"/>
      <c r="R8" s="72"/>
      <c r="S8" s="72"/>
      <c r="T8" s="72"/>
      <c r="U8" s="72"/>
      <c r="V8" s="72"/>
      <c r="W8" s="72" t="str">
        <f>データ!L6</f>
        <v>Cd1</v>
      </c>
      <c r="X8" s="72"/>
      <c r="Y8" s="72"/>
      <c r="Z8" s="72"/>
      <c r="AA8" s="72"/>
      <c r="AB8" s="72"/>
      <c r="AC8" s="72"/>
      <c r="AD8" s="73" t="str">
        <f>データ!$M$6</f>
        <v>非設置</v>
      </c>
      <c r="AE8" s="73"/>
      <c r="AF8" s="73"/>
      <c r="AG8" s="73"/>
      <c r="AH8" s="73"/>
      <c r="AI8" s="73"/>
      <c r="AJ8" s="73"/>
      <c r="AK8" s="3"/>
      <c r="AL8" s="69">
        <f>データ!S6</f>
        <v>15016</v>
      </c>
      <c r="AM8" s="69"/>
      <c r="AN8" s="69"/>
      <c r="AO8" s="69"/>
      <c r="AP8" s="69"/>
      <c r="AQ8" s="69"/>
      <c r="AR8" s="69"/>
      <c r="AS8" s="69"/>
      <c r="AT8" s="68">
        <f>データ!T6</f>
        <v>166.6</v>
      </c>
      <c r="AU8" s="68"/>
      <c r="AV8" s="68"/>
      <c r="AW8" s="68"/>
      <c r="AX8" s="68"/>
      <c r="AY8" s="68"/>
      <c r="AZ8" s="68"/>
      <c r="BA8" s="68"/>
      <c r="BB8" s="68">
        <f>データ!U6</f>
        <v>90.13</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t="str">
        <f>データ!O6</f>
        <v>該当数値なし</v>
      </c>
      <c r="J10" s="68"/>
      <c r="K10" s="68"/>
      <c r="L10" s="68"/>
      <c r="M10" s="68"/>
      <c r="N10" s="68"/>
      <c r="O10" s="68"/>
      <c r="P10" s="68">
        <f>データ!P6</f>
        <v>34.53</v>
      </c>
      <c r="Q10" s="68"/>
      <c r="R10" s="68"/>
      <c r="S10" s="68"/>
      <c r="T10" s="68"/>
      <c r="U10" s="68"/>
      <c r="V10" s="68"/>
      <c r="W10" s="68">
        <f>データ!Q6</f>
        <v>87.37</v>
      </c>
      <c r="X10" s="68"/>
      <c r="Y10" s="68"/>
      <c r="Z10" s="68"/>
      <c r="AA10" s="68"/>
      <c r="AB10" s="68"/>
      <c r="AC10" s="68"/>
      <c r="AD10" s="69">
        <f>データ!R6</f>
        <v>3850</v>
      </c>
      <c r="AE10" s="69"/>
      <c r="AF10" s="69"/>
      <c r="AG10" s="69"/>
      <c r="AH10" s="69"/>
      <c r="AI10" s="69"/>
      <c r="AJ10" s="69"/>
      <c r="AK10" s="2"/>
      <c r="AL10" s="69">
        <f>データ!V6</f>
        <v>5146</v>
      </c>
      <c r="AM10" s="69"/>
      <c r="AN10" s="69"/>
      <c r="AO10" s="69"/>
      <c r="AP10" s="69"/>
      <c r="AQ10" s="69"/>
      <c r="AR10" s="69"/>
      <c r="AS10" s="69"/>
      <c r="AT10" s="68">
        <f>データ!W6</f>
        <v>2.41</v>
      </c>
      <c r="AU10" s="68"/>
      <c r="AV10" s="68"/>
      <c r="AW10" s="68"/>
      <c r="AX10" s="68"/>
      <c r="AY10" s="68"/>
      <c r="AZ10" s="68"/>
      <c r="BA10" s="68"/>
      <c r="BB10" s="68">
        <f>データ!X6</f>
        <v>2135.27</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119</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117</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118</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44</v>
      </c>
      <c r="H86" s="26" t="str">
        <f>データ!BP6</f>
        <v>【682.51】</v>
      </c>
      <c r="I86" s="26" t="str">
        <f>データ!CA6</f>
        <v>【100.34】</v>
      </c>
      <c r="J86" s="26" t="str">
        <f>データ!CL6</f>
        <v>【136.15】</v>
      </c>
      <c r="K86" s="26" t="str">
        <f>データ!CW6</f>
        <v>【59.64】</v>
      </c>
      <c r="L86" s="26" t="str">
        <f>データ!DH6</f>
        <v>【95.35】</v>
      </c>
      <c r="M86" s="26" t="s">
        <v>43</v>
      </c>
      <c r="N86" s="26" t="s">
        <v>43</v>
      </c>
      <c r="O86" s="26" t="str">
        <f>データ!EO6</f>
        <v>【0.22】</v>
      </c>
    </row>
  </sheetData>
  <sheetProtection algorithmName="SHA-512" hashValue="5fnHYNbYZNKpgJxKrUR16zcVad1DSAvMhef1Up6fxzjNtpZ8VE3EeewEBr8YeT5APBEoAEqFTXOyRxx3xIwk5Q==" saltValue="sF62mDpHDVmtxVtc1ei3XA=="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2019</v>
      </c>
      <c r="C6" s="33">
        <f t="shared" ref="C6:X6" si="3">C7</f>
        <v>63827</v>
      </c>
      <c r="D6" s="33">
        <f t="shared" si="3"/>
        <v>47</v>
      </c>
      <c r="E6" s="33">
        <f t="shared" si="3"/>
        <v>17</v>
      </c>
      <c r="F6" s="33">
        <f t="shared" si="3"/>
        <v>1</v>
      </c>
      <c r="G6" s="33">
        <f t="shared" si="3"/>
        <v>0</v>
      </c>
      <c r="H6" s="33" t="str">
        <f t="shared" si="3"/>
        <v>山形県　川西町</v>
      </c>
      <c r="I6" s="33" t="str">
        <f t="shared" si="3"/>
        <v>法非適用</v>
      </c>
      <c r="J6" s="33" t="str">
        <f t="shared" si="3"/>
        <v>下水道事業</v>
      </c>
      <c r="K6" s="33" t="str">
        <f t="shared" si="3"/>
        <v>公共下水道</v>
      </c>
      <c r="L6" s="33" t="str">
        <f t="shared" si="3"/>
        <v>Cd1</v>
      </c>
      <c r="M6" s="33" t="str">
        <f t="shared" si="3"/>
        <v>非設置</v>
      </c>
      <c r="N6" s="34" t="str">
        <f t="shared" si="3"/>
        <v>-</v>
      </c>
      <c r="O6" s="34" t="str">
        <f t="shared" si="3"/>
        <v>該当数値なし</v>
      </c>
      <c r="P6" s="34">
        <f t="shared" si="3"/>
        <v>34.53</v>
      </c>
      <c r="Q6" s="34">
        <f t="shared" si="3"/>
        <v>87.37</v>
      </c>
      <c r="R6" s="34">
        <f t="shared" si="3"/>
        <v>3850</v>
      </c>
      <c r="S6" s="34">
        <f t="shared" si="3"/>
        <v>15016</v>
      </c>
      <c r="T6" s="34">
        <f t="shared" si="3"/>
        <v>166.6</v>
      </c>
      <c r="U6" s="34">
        <f t="shared" si="3"/>
        <v>90.13</v>
      </c>
      <c r="V6" s="34">
        <f t="shared" si="3"/>
        <v>5146</v>
      </c>
      <c r="W6" s="34">
        <f t="shared" si="3"/>
        <v>2.41</v>
      </c>
      <c r="X6" s="34">
        <f t="shared" si="3"/>
        <v>2135.27</v>
      </c>
      <c r="Y6" s="35">
        <f>IF(Y7="",NA(),Y7)</f>
        <v>61.51</v>
      </c>
      <c r="Z6" s="35">
        <f t="shared" ref="Z6:AH6" si="4">IF(Z7="",NA(),Z7)</f>
        <v>69.349999999999994</v>
      </c>
      <c r="AA6" s="35">
        <f t="shared" si="4"/>
        <v>72.099999999999994</v>
      </c>
      <c r="AB6" s="35">
        <f t="shared" si="4"/>
        <v>78.73</v>
      </c>
      <c r="AC6" s="35">
        <f t="shared" si="4"/>
        <v>81.88</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777.68</v>
      </c>
      <c r="BG6" s="35">
        <f t="shared" ref="BG6:BO6" si="7">IF(BG7="",NA(),BG7)</f>
        <v>81.37</v>
      </c>
      <c r="BH6" s="35">
        <f t="shared" si="7"/>
        <v>607.54999999999995</v>
      </c>
      <c r="BI6" s="35">
        <f t="shared" si="7"/>
        <v>1973.11</v>
      </c>
      <c r="BJ6" s="35">
        <f t="shared" si="7"/>
        <v>128.88</v>
      </c>
      <c r="BK6" s="35">
        <f t="shared" si="7"/>
        <v>1162.3599999999999</v>
      </c>
      <c r="BL6" s="35">
        <f t="shared" si="7"/>
        <v>1047.6500000000001</v>
      </c>
      <c r="BM6" s="35">
        <f t="shared" si="7"/>
        <v>1124.26</v>
      </c>
      <c r="BN6" s="35">
        <f t="shared" si="7"/>
        <v>1048.23</v>
      </c>
      <c r="BO6" s="35">
        <f t="shared" si="7"/>
        <v>807.75</v>
      </c>
      <c r="BP6" s="34" t="str">
        <f>IF(BP7="","",IF(BP7="-","【-】","【"&amp;SUBSTITUTE(TEXT(BP7,"#,##0.00"),"-","△")&amp;"】"))</f>
        <v>【682.51】</v>
      </c>
      <c r="BQ6" s="35">
        <f>IF(BQ7="",NA(),BQ7)</f>
        <v>79.91</v>
      </c>
      <c r="BR6" s="35">
        <f t="shared" ref="BR6:BZ6" si="8">IF(BR7="",NA(),BR7)</f>
        <v>105.79</v>
      </c>
      <c r="BS6" s="35">
        <f t="shared" si="8"/>
        <v>100</v>
      </c>
      <c r="BT6" s="35">
        <f t="shared" si="8"/>
        <v>99.97</v>
      </c>
      <c r="BU6" s="35">
        <f t="shared" si="8"/>
        <v>100</v>
      </c>
      <c r="BV6" s="35">
        <f t="shared" si="8"/>
        <v>68.209999999999994</v>
      </c>
      <c r="BW6" s="35">
        <f t="shared" si="8"/>
        <v>74.040000000000006</v>
      </c>
      <c r="BX6" s="35">
        <f t="shared" si="8"/>
        <v>80.58</v>
      </c>
      <c r="BY6" s="35">
        <f t="shared" si="8"/>
        <v>78.92</v>
      </c>
      <c r="BZ6" s="35">
        <f t="shared" si="8"/>
        <v>86.94</v>
      </c>
      <c r="CA6" s="34" t="str">
        <f>IF(CA7="","",IF(CA7="-","【-】","【"&amp;SUBSTITUTE(TEXT(CA7,"#,##0.00"),"-","△")&amp;"】"))</f>
        <v>【100.34】</v>
      </c>
      <c r="CB6" s="35">
        <f>IF(CB7="",NA(),CB7)</f>
        <v>240.38</v>
      </c>
      <c r="CC6" s="35">
        <f t="shared" ref="CC6:CK6" si="9">IF(CC7="",NA(),CC7)</f>
        <v>180.04</v>
      </c>
      <c r="CD6" s="35">
        <f t="shared" si="9"/>
        <v>196.39</v>
      </c>
      <c r="CE6" s="35">
        <f t="shared" si="9"/>
        <v>190.95</v>
      </c>
      <c r="CF6" s="35">
        <f t="shared" si="9"/>
        <v>193.6</v>
      </c>
      <c r="CG6" s="35">
        <f t="shared" si="9"/>
        <v>250.84</v>
      </c>
      <c r="CH6" s="35">
        <f t="shared" si="9"/>
        <v>235.61</v>
      </c>
      <c r="CI6" s="35">
        <f t="shared" si="9"/>
        <v>216.21</v>
      </c>
      <c r="CJ6" s="35">
        <f t="shared" si="9"/>
        <v>220.31</v>
      </c>
      <c r="CK6" s="35">
        <f t="shared" si="9"/>
        <v>179.63</v>
      </c>
      <c r="CL6" s="34" t="str">
        <f>IF(CL7="","",IF(CL7="-","【-】","【"&amp;SUBSTITUTE(TEXT(CL7,"#,##0.00"),"-","△")&amp;"】"))</f>
        <v>【136.15】</v>
      </c>
      <c r="CM6" s="35" t="str">
        <f>IF(CM7="",NA(),CM7)</f>
        <v>-</v>
      </c>
      <c r="CN6" s="35" t="str">
        <f t="shared" ref="CN6:CV6" si="10">IF(CN7="",NA(),CN7)</f>
        <v>-</v>
      </c>
      <c r="CO6" s="35" t="str">
        <f t="shared" si="10"/>
        <v>-</v>
      </c>
      <c r="CP6" s="35" t="str">
        <f t="shared" si="10"/>
        <v>-</v>
      </c>
      <c r="CQ6" s="35" t="str">
        <f t="shared" si="10"/>
        <v>-</v>
      </c>
      <c r="CR6" s="35">
        <f t="shared" si="10"/>
        <v>49.39</v>
      </c>
      <c r="CS6" s="35">
        <f t="shared" si="10"/>
        <v>49.25</v>
      </c>
      <c r="CT6" s="35">
        <f t="shared" si="10"/>
        <v>50.24</v>
      </c>
      <c r="CU6" s="35">
        <f t="shared" si="10"/>
        <v>49.68</v>
      </c>
      <c r="CV6" s="35">
        <f t="shared" si="10"/>
        <v>55.55</v>
      </c>
      <c r="CW6" s="34" t="str">
        <f>IF(CW7="","",IF(CW7="-","【-】","【"&amp;SUBSTITUTE(TEXT(CW7,"#,##0.00"),"-","△")&amp;"】"))</f>
        <v>【59.64】</v>
      </c>
      <c r="CX6" s="35">
        <f>IF(CX7="",NA(),CX7)</f>
        <v>83.17</v>
      </c>
      <c r="CY6" s="35">
        <f t="shared" ref="CY6:DG6" si="11">IF(CY7="",NA(),CY7)</f>
        <v>84.43</v>
      </c>
      <c r="CZ6" s="35">
        <f t="shared" si="11"/>
        <v>80.59</v>
      </c>
      <c r="DA6" s="35">
        <f t="shared" si="11"/>
        <v>82.7</v>
      </c>
      <c r="DB6" s="35">
        <f t="shared" si="11"/>
        <v>82.18</v>
      </c>
      <c r="DC6" s="35">
        <f t="shared" si="11"/>
        <v>83.96</v>
      </c>
      <c r="DD6" s="35">
        <f t="shared" si="11"/>
        <v>84.12</v>
      </c>
      <c r="DE6" s="35">
        <f t="shared" si="11"/>
        <v>84.17</v>
      </c>
      <c r="DF6" s="35">
        <f t="shared" si="11"/>
        <v>83.35</v>
      </c>
      <c r="DG6" s="35">
        <f t="shared" si="11"/>
        <v>91.64</v>
      </c>
      <c r="DH6" s="34" t="str">
        <f>IF(DH7="","",IF(DH7="-","【-】","【"&amp;SUBSTITUTE(TEXT(DH7,"#,##0.00"),"-","△")&amp;"】"))</f>
        <v>【95.35】</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0.15</v>
      </c>
      <c r="EK6" s="35">
        <f t="shared" si="14"/>
        <v>0.1</v>
      </c>
      <c r="EL6" s="35">
        <f t="shared" si="14"/>
        <v>0.13</v>
      </c>
      <c r="EM6" s="35">
        <f t="shared" si="14"/>
        <v>0.12</v>
      </c>
      <c r="EN6" s="35">
        <f t="shared" si="14"/>
        <v>0.1</v>
      </c>
      <c r="EO6" s="34" t="str">
        <f>IF(EO7="","",IF(EO7="-","【-】","【"&amp;SUBSTITUTE(TEXT(EO7,"#,##0.00"),"-","△")&amp;"】"))</f>
        <v>【0.22】</v>
      </c>
    </row>
    <row r="7" spans="1:145" s="36" customFormat="1" x14ac:dyDescent="0.15">
      <c r="A7" s="28"/>
      <c r="B7" s="37">
        <v>2019</v>
      </c>
      <c r="C7" s="37">
        <v>63827</v>
      </c>
      <c r="D7" s="37">
        <v>47</v>
      </c>
      <c r="E7" s="37">
        <v>17</v>
      </c>
      <c r="F7" s="37">
        <v>1</v>
      </c>
      <c r="G7" s="37">
        <v>0</v>
      </c>
      <c r="H7" s="37" t="s">
        <v>98</v>
      </c>
      <c r="I7" s="37" t="s">
        <v>99</v>
      </c>
      <c r="J7" s="37" t="s">
        <v>100</v>
      </c>
      <c r="K7" s="37" t="s">
        <v>101</v>
      </c>
      <c r="L7" s="37" t="s">
        <v>102</v>
      </c>
      <c r="M7" s="37" t="s">
        <v>103</v>
      </c>
      <c r="N7" s="38" t="s">
        <v>104</v>
      </c>
      <c r="O7" s="38" t="s">
        <v>105</v>
      </c>
      <c r="P7" s="38">
        <v>34.53</v>
      </c>
      <c r="Q7" s="38">
        <v>87.37</v>
      </c>
      <c r="R7" s="38">
        <v>3850</v>
      </c>
      <c r="S7" s="38">
        <v>15016</v>
      </c>
      <c r="T7" s="38">
        <v>166.6</v>
      </c>
      <c r="U7" s="38">
        <v>90.13</v>
      </c>
      <c r="V7" s="38">
        <v>5146</v>
      </c>
      <c r="W7" s="38">
        <v>2.41</v>
      </c>
      <c r="X7" s="38">
        <v>2135.27</v>
      </c>
      <c r="Y7" s="38">
        <v>61.51</v>
      </c>
      <c r="Z7" s="38">
        <v>69.349999999999994</v>
      </c>
      <c r="AA7" s="38">
        <v>72.099999999999994</v>
      </c>
      <c r="AB7" s="38">
        <v>78.73</v>
      </c>
      <c r="AC7" s="38">
        <v>81.88</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777.68</v>
      </c>
      <c r="BG7" s="38">
        <v>81.37</v>
      </c>
      <c r="BH7" s="38">
        <v>607.54999999999995</v>
      </c>
      <c r="BI7" s="38">
        <v>1973.11</v>
      </c>
      <c r="BJ7" s="38">
        <v>128.88</v>
      </c>
      <c r="BK7" s="38">
        <v>1162.3599999999999</v>
      </c>
      <c r="BL7" s="38">
        <v>1047.6500000000001</v>
      </c>
      <c r="BM7" s="38">
        <v>1124.26</v>
      </c>
      <c r="BN7" s="38">
        <v>1048.23</v>
      </c>
      <c r="BO7" s="38">
        <v>807.75</v>
      </c>
      <c r="BP7" s="38">
        <v>682.51</v>
      </c>
      <c r="BQ7" s="38">
        <v>79.91</v>
      </c>
      <c r="BR7" s="38">
        <v>105.79</v>
      </c>
      <c r="BS7" s="38">
        <v>100</v>
      </c>
      <c r="BT7" s="38">
        <v>99.97</v>
      </c>
      <c r="BU7" s="38">
        <v>100</v>
      </c>
      <c r="BV7" s="38">
        <v>68.209999999999994</v>
      </c>
      <c r="BW7" s="38">
        <v>74.040000000000006</v>
      </c>
      <c r="BX7" s="38">
        <v>80.58</v>
      </c>
      <c r="BY7" s="38">
        <v>78.92</v>
      </c>
      <c r="BZ7" s="38">
        <v>86.94</v>
      </c>
      <c r="CA7" s="38">
        <v>100.34</v>
      </c>
      <c r="CB7" s="38">
        <v>240.38</v>
      </c>
      <c r="CC7" s="38">
        <v>180.04</v>
      </c>
      <c r="CD7" s="38">
        <v>196.39</v>
      </c>
      <c r="CE7" s="38">
        <v>190.95</v>
      </c>
      <c r="CF7" s="38">
        <v>193.6</v>
      </c>
      <c r="CG7" s="38">
        <v>250.84</v>
      </c>
      <c r="CH7" s="38">
        <v>235.61</v>
      </c>
      <c r="CI7" s="38">
        <v>216.21</v>
      </c>
      <c r="CJ7" s="38">
        <v>220.31</v>
      </c>
      <c r="CK7" s="38">
        <v>179.63</v>
      </c>
      <c r="CL7" s="38">
        <v>136.15</v>
      </c>
      <c r="CM7" s="38" t="s">
        <v>104</v>
      </c>
      <c r="CN7" s="38" t="s">
        <v>104</v>
      </c>
      <c r="CO7" s="38" t="s">
        <v>104</v>
      </c>
      <c r="CP7" s="38" t="s">
        <v>104</v>
      </c>
      <c r="CQ7" s="38" t="s">
        <v>104</v>
      </c>
      <c r="CR7" s="38">
        <v>49.39</v>
      </c>
      <c r="CS7" s="38">
        <v>49.25</v>
      </c>
      <c r="CT7" s="38">
        <v>50.24</v>
      </c>
      <c r="CU7" s="38">
        <v>49.68</v>
      </c>
      <c r="CV7" s="38">
        <v>55.55</v>
      </c>
      <c r="CW7" s="38">
        <v>59.64</v>
      </c>
      <c r="CX7" s="38">
        <v>83.17</v>
      </c>
      <c r="CY7" s="38">
        <v>84.43</v>
      </c>
      <c r="CZ7" s="38">
        <v>80.59</v>
      </c>
      <c r="DA7" s="38">
        <v>82.7</v>
      </c>
      <c r="DB7" s="38">
        <v>82.18</v>
      </c>
      <c r="DC7" s="38">
        <v>83.96</v>
      </c>
      <c r="DD7" s="38">
        <v>84.12</v>
      </c>
      <c r="DE7" s="38">
        <v>84.17</v>
      </c>
      <c r="DF7" s="38">
        <v>83.35</v>
      </c>
      <c r="DG7" s="38">
        <v>91.64</v>
      </c>
      <c r="DH7" s="38">
        <v>95.35</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0.15</v>
      </c>
      <c r="EK7" s="38">
        <v>0.1</v>
      </c>
      <c r="EL7" s="38">
        <v>0.13</v>
      </c>
      <c r="EM7" s="38">
        <v>0.12</v>
      </c>
      <c r="EN7" s="38">
        <v>0.1</v>
      </c>
      <c r="EO7" s="38">
        <v>0.22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111</v>
      </c>
    </row>
    <row r="12" spans="1:145" x14ac:dyDescent="0.15">
      <c r="B12">
        <v>1</v>
      </c>
      <c r="C12">
        <v>1</v>
      </c>
      <c r="D12">
        <v>1</v>
      </c>
      <c r="E12">
        <v>1</v>
      </c>
      <c r="F12">
        <v>1</v>
      </c>
      <c r="G12" t="s">
        <v>112</v>
      </c>
    </row>
    <row r="13" spans="1:145" x14ac:dyDescent="0.15">
      <c r="B13" t="s">
        <v>113</v>
      </c>
      <c r="C13" t="s">
        <v>113</v>
      </c>
      <c r="D13" t="s">
        <v>113</v>
      </c>
      <c r="E13" t="s">
        <v>114</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administrator</cp:lastModifiedBy>
  <cp:lastPrinted>2021-01-25T23:46:08Z</cp:lastPrinted>
  <dcterms:created xsi:type="dcterms:W3CDTF">2020-12-04T02:43:12Z</dcterms:created>
  <dcterms:modified xsi:type="dcterms:W3CDTF">2021-01-26T08:03:41Z</dcterms:modified>
  <cp:category/>
</cp:coreProperties>
</file>