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
    </mc:Choice>
  </mc:AlternateContent>
  <workbookProtection workbookAlgorithmName="SHA-512" workbookHashValue="TD4UO4OkDGPoCLXAe7XzoptayIvcSPTaAKKOwEWeRxatMEyc3kjUmwdcJhoeZOAFSSTWqcoK6sTzVGd1OSe0Tw==" workbookSaltValue="9pTcyK2OyrUtvAh1F2Owt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H86" i="4"/>
  <c r="E86" i="4"/>
  <c r="AT10" i="4"/>
  <c r="AL10" i="4"/>
  <c r="I10" i="4"/>
  <c r="AL8" i="4"/>
  <c r="P8" i="4"/>
  <c r="I8" i="4"/>
</calcChain>
</file>

<file path=xl/sharedStrings.xml><?xml version="1.0" encoding="utf-8"?>
<sst xmlns="http://schemas.openxmlformats.org/spreadsheetml/2006/main" count="241" uniqueCount="119">
  <si>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</si>
  <si>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</si>
  <si>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</si>
  <si>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</si>
  <si>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</si>
  <si>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</si>
  <si>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</si>
  <si>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</si>
  <si>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</si>
  <si>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</si>
  <si>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</si>
  <si>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</si>
  <si>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</si>
  <si>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</si>
  <si>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</si>
  <si>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</si>
  <si>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</si>
  <si>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</si>
  <si>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</si>
  <si>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</si>
  <si>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</si>
  <si>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</si>
  <si>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</si>
  <si>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</si>
  <si>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</si>
  <si>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</si>
  <si>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</si>
  <si>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</si>
  <si>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</si>
  <si>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</si>
  <si>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</si>
  <si>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</si>
  <si>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</si>
  <si>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</si>
  <si>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</si>
  <si>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</si>
  <si>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</si>
  <si>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</si>
  <si>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</si>
  <si>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</si>
  <si>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</si>
  <si>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</si>
  <si>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</si>
  <si>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</si>
  <si>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</si>
  <si>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</si>
  <si>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</si>
  <si>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</si>
  <si>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</si>
  <si>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</si>
  <si>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</si>
  <si>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</si>
  <si>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</si>
  <si>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</si>
  <si>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</si>
  <si>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</si>
  <si>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</si>
  <si>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</si>
  <si>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</si>
  <si>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</si>
  <si>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</si>
  <si>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</si>
  <si>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</si>
  <si>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</si>
  <si>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</si>
  <si>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</si>
  <si>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</si>
  <si>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</si>
  <si>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</si>
  <si>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</si>
  <si>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</si>
  <si>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</si>
  <si>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</si>
  <si>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</si>
  <si>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</si>
  <si>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</si>
  <si>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</si>
  <si>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</si>
  <si>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</si>
  <si>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</si>
  <si>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</si>
  <si>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</si>
  <si>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</si>
  <si>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</si>
  <si>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</si>
  <si>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</si>
  <si>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</si>
  <si>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</si>
  <si>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</si>
  <si>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</si>
  <si>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</si>
  <si>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</si>
  <si>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</si>
  <si>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</si>
  <si>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</si>
  <si>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</si>
  <si>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</si>
  <si>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</si>
  <si>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</si>
  <si>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</si>
  <si>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</si>
  <si>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</si>
  <si>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</si>
  <si>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</si>
  <si>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</si>
  <si>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</si>
  <si>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</si>
  <si>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</si>
  <si>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</si>
  <si>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</si>
  <si>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</si>
  <si>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</si>
  <si>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</si>
  <si>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</si>
  <si>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</si>
  <si>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</si>
  <si>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当町の特定環境保全公共下水道事業は平成4年度に着手しており、面整備は概成済みである。この間、管路の更新は実施していない。
　管路等の点検調査も大規模なものは行っていなかったが、平成28年度に下水道ストックマネジメント計画を策定し、平成29年度から管路調査及びマンホールポンプの異常時通報システムの更新（クラウド化）に着手し、令和元年度までに完了した。また、マンホールポンプの更新については、平成29年度より計画的に更新を行っている。</t>
    <rPh sb="112" eb="114">
      <t>サクテイ</t>
    </rPh>
    <rPh sb="116" eb="118">
      <t>ヘイセイ</t>
    </rPh>
    <rPh sb="120" eb="122">
      <t>ネンド</t>
    </rPh>
    <rPh sb="124" eb="126">
      <t>カンロ</t>
    </rPh>
    <rPh sb="126" eb="128">
      <t>チョウサ</t>
    </rPh>
    <rPh sb="128" eb="129">
      <t>オヨ</t>
    </rPh>
    <rPh sb="139" eb="141">
      <t>イジョウ</t>
    </rPh>
    <rPh sb="141" eb="142">
      <t>ジ</t>
    </rPh>
    <rPh sb="142" eb="144">
      <t>ツウホウ</t>
    </rPh>
    <rPh sb="149" eb="151">
      <t>コウシン</t>
    </rPh>
    <rPh sb="156" eb="157">
      <t>カ</t>
    </rPh>
    <rPh sb="159" eb="161">
      <t>チャクシュ</t>
    </rPh>
    <rPh sb="163" eb="164">
      <t>レイ</t>
    </rPh>
    <rPh sb="164" eb="165">
      <t>ワ</t>
    </rPh>
    <rPh sb="165" eb="166">
      <t>ガン</t>
    </rPh>
    <rPh sb="166" eb="168">
      <t>ネンド</t>
    </rPh>
    <rPh sb="171" eb="173">
      <t>カンリョウ</t>
    </rPh>
    <rPh sb="188" eb="190">
      <t>コウシン</t>
    </rPh>
    <rPh sb="196" eb="198">
      <t>ヘイセイ</t>
    </rPh>
    <rPh sb="200" eb="202">
      <t>ネンド</t>
    </rPh>
    <rPh sb="204" eb="207">
      <t>ケイカクテキ</t>
    </rPh>
    <rPh sb="208" eb="210">
      <t>コウシン</t>
    </rPh>
    <rPh sb="211" eb="212">
      <t>オコナ</t>
    </rPh>
    <phoneticPr fontId="4"/>
  </si>
  <si>
    <t>　ここ数年は大規模な下水道整備事業を行っていないこともあって、経営状況は安定している。今後は、処理区域内の下水道未接続世帯解消を図る必要がある。
　平成28年度に策定した下水道ストックマネジメント計画に基づき管路の点検調査を実施し、そのデータを基に管渠更新の計画を立てていく予定である。特定環境保全公共下水道事業は公共下水道事業よりも料金収入が少なく、経営基盤が弱いことから、経営状況をしっかり把握して進める必要がある。</t>
    <phoneticPr fontId="4"/>
  </si>
  <si>
    <t>　平成27年度までは類似団体平均よりも悪い経営状況にあったが、平成28年度以降は平均と同等もしくは平均より良い経営状況に改善した。地方債元利償還金の減少も改善の主な要因だが、それより「分流式下水道等に要する経費」の適正化に伴う基準内繰入金の増によるところが大きい。維持管理費は前年より多くなっている。
　また、水洗化率は上昇傾向にあるものの、類似団体平均値より低く、約4%の開きがある。
　今後も、処理区域内の下水道未接続世帯解消に努めていく。また、下水道使用料金は県内一高い（20㎥あたり：消費税込4,290円）ため、使用料金の値上げによる経営健全化は難しいが、平成28年度に策定した経営戦略の分析・予測に基づき、より効率的な事業経営を進めていく。同年度に策定した下水道ストックマネジメント計画に基づく維持管理の効率化も実施していく。</t>
    <rPh sb="37" eb="39">
      <t>イコウ</t>
    </rPh>
    <rPh sb="183" eb="184">
      <t>ヤク</t>
    </rPh>
    <rPh sb="255" eb="256">
      <t>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</si>
</sst>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B4A-4D5E-ACF3-7F5145AC0ED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c:ext xmlns:c16="http://schemas.microsoft.com/office/drawing/2014/chart" uri="{C3380CC4-5D6E-409C-BE32-E72D297353CC}">
              <c16:uniqueId val="{00000001-7B4A-4D5E-ACF3-7F5145AC0ED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A43-4D41-B12A-3B360AE4EBD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c:ext xmlns:c16="http://schemas.microsoft.com/office/drawing/2014/chart" uri="{C3380CC4-5D6E-409C-BE32-E72D297353CC}">
              <c16:uniqueId val="{00000001-2A43-4D41-B12A-3B360AE4EBD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76.540000000000006</c:v>
                </c:pt>
                <c:pt idx="1">
                  <c:v>77.25</c:v>
                </c:pt>
                <c:pt idx="2">
                  <c:v>78.239999999999995</c:v>
                </c:pt>
                <c:pt idx="3">
                  <c:v>79.180000000000007</c:v>
                </c:pt>
                <c:pt idx="4">
                  <c:v>79.45</c:v>
                </c:pt>
              </c:numCache>
            </c:numRef>
          </c:val>
          <c:extLst>
            <c:ext xmlns:c16="http://schemas.microsoft.com/office/drawing/2014/chart" uri="{C3380CC4-5D6E-409C-BE32-E72D297353CC}">
              <c16:uniqueId val="{00000000-2971-40F4-B32A-807A1707B20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c:ext xmlns:c16="http://schemas.microsoft.com/office/drawing/2014/chart" uri="{C3380CC4-5D6E-409C-BE32-E72D297353CC}">
              <c16:uniqueId val="{00000001-2971-40F4-B32A-807A1707B20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68.09</c:v>
                </c:pt>
                <c:pt idx="1">
                  <c:v>95.63</c:v>
                </c:pt>
                <c:pt idx="2">
                  <c:v>96.18</c:v>
                </c:pt>
                <c:pt idx="3">
                  <c:v>96.16</c:v>
                </c:pt>
                <c:pt idx="4">
                  <c:v>96.06</c:v>
                </c:pt>
              </c:numCache>
            </c:numRef>
          </c:val>
          <c:extLst>
            <c:ext xmlns:c16="http://schemas.microsoft.com/office/drawing/2014/chart" uri="{C3380CC4-5D6E-409C-BE32-E72D297353CC}">
              <c16:uniqueId val="{00000000-449F-4537-9FE8-47579666A7D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49F-4537-9FE8-47579666A7D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25B-4B94-986B-82950E658CB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25B-4B94-986B-82950E658CB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45D-4EE1-832B-991F1D1F60F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45D-4EE1-832B-991F1D1F60F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E87-42D4-83D7-9E03B1FC437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E87-42D4-83D7-9E03B1FC437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3D7-424C-B5DD-F4416F7207E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3D7-424C-B5DD-F4416F7207E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2386.9899999999998</c:v>
                </c:pt>
                <c:pt idx="1">
                  <c:v>314.69</c:v>
                </c:pt>
                <c:pt idx="2">
                  <c:v>380.33</c:v>
                </c:pt>
                <c:pt idx="3">
                  <c:v>215.81</c:v>
                </c:pt>
                <c:pt idx="4">
                  <c:v>176.25</c:v>
                </c:pt>
              </c:numCache>
            </c:numRef>
          </c:val>
          <c:extLst>
            <c:ext xmlns:c16="http://schemas.microsoft.com/office/drawing/2014/chart" uri="{C3380CC4-5D6E-409C-BE32-E72D297353CC}">
              <c16:uniqueId val="{00000000-3A77-4105-8690-1A4DB68B00B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c:ext xmlns:c16="http://schemas.microsoft.com/office/drawing/2014/chart" uri="{C3380CC4-5D6E-409C-BE32-E72D297353CC}">
              <c16:uniqueId val="{00000001-3A77-4105-8690-1A4DB68B00B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45.02</c:v>
                </c:pt>
                <c:pt idx="1">
                  <c:v>96.72</c:v>
                </c:pt>
                <c:pt idx="2">
                  <c:v>97.47</c:v>
                </c:pt>
                <c:pt idx="3">
                  <c:v>96.49</c:v>
                </c:pt>
                <c:pt idx="4">
                  <c:v>93.46</c:v>
                </c:pt>
              </c:numCache>
            </c:numRef>
          </c:val>
          <c:extLst>
            <c:ext xmlns:c16="http://schemas.microsoft.com/office/drawing/2014/chart" uri="{C3380CC4-5D6E-409C-BE32-E72D297353CC}">
              <c16:uniqueId val="{00000000-2AB6-4045-AF9A-85664448342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c:ext xmlns:c16="http://schemas.microsoft.com/office/drawing/2014/chart" uri="{C3380CC4-5D6E-409C-BE32-E72D297353CC}">
              <c16:uniqueId val="{00000001-2AB6-4045-AF9A-85664448342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478.06</c:v>
                </c:pt>
                <c:pt idx="1">
                  <c:v>222.14</c:v>
                </c:pt>
                <c:pt idx="2">
                  <c:v>221.77</c:v>
                </c:pt>
                <c:pt idx="3">
                  <c:v>226.91</c:v>
                </c:pt>
                <c:pt idx="4">
                  <c:v>234.31</c:v>
                </c:pt>
              </c:numCache>
            </c:numRef>
          </c:val>
          <c:extLst>
            <c:ext xmlns:c16="http://schemas.microsoft.com/office/drawing/2014/chart" uri="{C3380CC4-5D6E-409C-BE32-E72D297353CC}">
              <c16:uniqueId val="{00000000-E7CF-4520-A356-A1393C73872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c:ext xmlns:c16="http://schemas.microsoft.com/office/drawing/2014/chart" uri="{C3380CC4-5D6E-409C-BE32-E72D297353CC}">
              <c16:uniqueId val="{00000001-E7CF-4520-A356-A1393C73872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S13" zoomScaleNormal="100" workbookViewId="0">
      <selection activeCell="CA16" sqref="CA1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高畠町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23159</v>
      </c>
      <c r="AM8" s="51"/>
      <c r="AN8" s="51"/>
      <c r="AO8" s="51"/>
      <c r="AP8" s="51"/>
      <c r="AQ8" s="51"/>
      <c r="AR8" s="51"/>
      <c r="AS8" s="51"/>
      <c r="AT8" s="46">
        <f>データ!T6</f>
        <v>180.26</v>
      </c>
      <c r="AU8" s="46"/>
      <c r="AV8" s="46"/>
      <c r="AW8" s="46"/>
      <c r="AX8" s="46"/>
      <c r="AY8" s="46"/>
      <c r="AZ8" s="46"/>
      <c r="BA8" s="46"/>
      <c r="BB8" s="46">
        <f>データ!U6</f>
        <v>128.47999999999999</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17.61</v>
      </c>
      <c r="Q10" s="46"/>
      <c r="R10" s="46"/>
      <c r="S10" s="46"/>
      <c r="T10" s="46"/>
      <c r="U10" s="46"/>
      <c r="V10" s="46"/>
      <c r="W10" s="46">
        <f>データ!Q6</f>
        <v>85.62</v>
      </c>
      <c r="X10" s="46"/>
      <c r="Y10" s="46"/>
      <c r="Z10" s="46"/>
      <c r="AA10" s="46"/>
      <c r="AB10" s="46"/>
      <c r="AC10" s="46"/>
      <c r="AD10" s="51">
        <f>データ!R6</f>
        <v>4290</v>
      </c>
      <c r="AE10" s="51"/>
      <c r="AF10" s="51"/>
      <c r="AG10" s="51"/>
      <c r="AH10" s="51"/>
      <c r="AI10" s="51"/>
      <c r="AJ10" s="51"/>
      <c r="AK10" s="2"/>
      <c r="AL10" s="51">
        <f>データ!V6</f>
        <v>4053</v>
      </c>
      <c r="AM10" s="51"/>
      <c r="AN10" s="51"/>
      <c r="AO10" s="51"/>
      <c r="AP10" s="51"/>
      <c r="AQ10" s="51"/>
      <c r="AR10" s="51"/>
      <c r="AS10" s="51"/>
      <c r="AT10" s="46">
        <f>データ!W6</f>
        <v>2.0299999999999998</v>
      </c>
      <c r="AU10" s="46"/>
      <c r="AV10" s="46"/>
      <c r="AW10" s="46"/>
      <c r="AX10" s="46"/>
      <c r="AY10" s="46"/>
      <c r="AZ10" s="46"/>
      <c r="BA10" s="46"/>
      <c r="BB10" s="46">
        <f>データ!X6</f>
        <v>1996.55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44</v>
      </c>
      <c r="N86" s="26" t="s">
        <v>43</v>
      </c>
      <c r="O86" s="26" t="str">
        <f>データ!EO6</f>
        <v>【0.28】</v>
      </c>
    </row>
  </sheetData>
  <sheetProtection algorithmName="SHA-512" hashValue="OZ6bXQS5FnmnT9qEI4ENYaK5gRBjOeQ2QjVkcIvjEsPXMFlA6eeaNa+7Xzj9ODfSCMauWkKo1yJIBTS/oHhZtQ==" saltValue="TRMZuKUk0WBERq7G06Gte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63819</v>
      </c>
      <c r="D6" s="33">
        <f t="shared" si="3"/>
        <v>47</v>
      </c>
      <c r="E6" s="33">
        <f t="shared" si="3"/>
        <v>17</v>
      </c>
      <c r="F6" s="33">
        <f t="shared" si="3"/>
        <v>4</v>
      </c>
      <c r="G6" s="33">
        <f t="shared" si="3"/>
        <v>0</v>
      </c>
      <c r="H6" s="33" t="str">
        <f t="shared" si="3"/>
        <v>山形県　高畠町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17.61</v>
      </c>
      <c r="Q6" s="34">
        <f t="shared" si="3"/>
        <v>85.62</v>
      </c>
      <c r="R6" s="34">
        <f t="shared" si="3"/>
        <v>4290</v>
      </c>
      <c r="S6" s="34">
        <f t="shared" si="3"/>
        <v>23159</v>
      </c>
      <c r="T6" s="34">
        <f t="shared" si="3"/>
        <v>180.26</v>
      </c>
      <c r="U6" s="34">
        <f t="shared" si="3"/>
        <v>128.47999999999999</v>
      </c>
      <c r="V6" s="34">
        <f t="shared" si="3"/>
        <v>4053</v>
      </c>
      <c r="W6" s="34">
        <f t="shared" si="3"/>
        <v>2.0299999999999998</v>
      </c>
      <c r="X6" s="34">
        <f t="shared" si="3"/>
        <v>1996.55</v>
      </c>
      <c r="Y6" s="35">
        <f>IF(Y7="",NA(),Y7)</f>
        <v>68.09</v>
      </c>
      <c r="Z6" s="35">
        <f t="shared" ref="Z6:AH6" si="4">IF(Z7="",NA(),Z7)</f>
        <v>95.63</v>
      </c>
      <c r="AA6" s="35">
        <f t="shared" si="4"/>
        <v>96.18</v>
      </c>
      <c r="AB6" s="35">
        <f t="shared" si="4"/>
        <v>96.16</v>
      </c>
      <c r="AC6" s="35">
        <f t="shared" si="4"/>
        <v>96.06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2386.9899999999998</v>
      </c>
      <c r="BG6" s="35">
        <f t="shared" ref="BG6:BO6" si="7">IF(BG7="",NA(),BG7)</f>
        <v>314.69</v>
      </c>
      <c r="BH6" s="35">
        <f t="shared" si="7"/>
        <v>380.33</v>
      </c>
      <c r="BI6" s="35">
        <f t="shared" si="7"/>
        <v>215.81</v>
      </c>
      <c r="BJ6" s="35">
        <f t="shared" si="7"/>
        <v>176.25</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45.02</v>
      </c>
      <c r="BR6" s="35">
        <f t="shared" ref="BR6:BZ6" si="8">IF(BR7="",NA(),BR7)</f>
        <v>96.72</v>
      </c>
      <c r="BS6" s="35">
        <f t="shared" si="8"/>
        <v>97.47</v>
      </c>
      <c r="BT6" s="35">
        <f t="shared" si="8"/>
        <v>96.49</v>
      </c>
      <c r="BU6" s="35">
        <f t="shared" si="8"/>
        <v>93.46</v>
      </c>
      <c r="BV6" s="35">
        <f t="shared" si="8"/>
        <v>66.22</v>
      </c>
      <c r="BW6" s="35">
        <f t="shared" si="8"/>
        <v>69.87</v>
      </c>
      <c r="BX6" s="35">
        <f t="shared" si="8"/>
        <v>74.3</v>
      </c>
      <c r="BY6" s="35">
        <f t="shared" si="8"/>
        <v>72.260000000000005</v>
      </c>
      <c r="BZ6" s="35">
        <f t="shared" si="8"/>
        <v>71.84</v>
      </c>
      <c r="CA6" s="34" t="str">
        <f>IF(CA7="","",IF(CA7="-","【-】","【"&amp;SUBSTITUTE(TEXT(CA7,"#,##0.00"),"-","△")&amp;"】"))</f>
        <v>【74.17】</v>
      </c>
      <c r="CB6" s="35">
        <f>IF(CB7="",NA(),CB7)</f>
        <v>478.06</v>
      </c>
      <c r="CC6" s="35">
        <f t="shared" ref="CC6:CK6" si="9">IF(CC7="",NA(),CC7)</f>
        <v>222.14</v>
      </c>
      <c r="CD6" s="35">
        <f t="shared" si="9"/>
        <v>221.77</v>
      </c>
      <c r="CE6" s="35">
        <f t="shared" si="9"/>
        <v>226.91</v>
      </c>
      <c r="CF6" s="35">
        <f t="shared" si="9"/>
        <v>234.31</v>
      </c>
      <c r="CG6" s="35">
        <f t="shared" si="9"/>
        <v>246.72</v>
      </c>
      <c r="CH6" s="35">
        <f t="shared" si="9"/>
        <v>234.96</v>
      </c>
      <c r="CI6" s="35">
        <f t="shared" si="9"/>
        <v>221.81</v>
      </c>
      <c r="CJ6" s="35">
        <f t="shared" si="9"/>
        <v>230.02</v>
      </c>
      <c r="CK6" s="35">
        <f t="shared" si="9"/>
        <v>228.47</v>
      </c>
      <c r="CL6" s="34" t="str">
        <f>IF(CL7="","",IF(CL7="-","【-】","【"&amp;SUBSTITUTE(TEXT(CL7,"#,##0.00"),"-","△")&amp;"】"))</f>
        <v>【218.56】</v>
      </c>
      <c r="CM6" s="35" t="str">
        <f>IF(CM7="",NA(),CM7)</f>
        <v>-</v>
      </c>
      <c r="CN6" s="35" t="str">
        <f t="shared" ref="CN6:CV6" si="10">IF(CN7="",NA(),CN7)</f>
        <v>-</v>
      </c>
      <c r="CO6" s="35" t="str">
        <f t="shared" si="10"/>
        <v>-</v>
      </c>
      <c r="CP6" s="35" t="str">
        <f t="shared" si="10"/>
        <v>-</v>
      </c>
      <c r="CQ6" s="35" t="str">
        <f t="shared" si="10"/>
        <v>-</v>
      </c>
      <c r="CR6" s="35">
        <f t="shared" si="10"/>
        <v>41.35</v>
      </c>
      <c r="CS6" s="35">
        <f t="shared" si="10"/>
        <v>42.9</v>
      </c>
      <c r="CT6" s="35">
        <f t="shared" si="10"/>
        <v>43.36</v>
      </c>
      <c r="CU6" s="35">
        <f t="shared" si="10"/>
        <v>42.56</v>
      </c>
      <c r="CV6" s="35">
        <f t="shared" si="10"/>
        <v>42.47</v>
      </c>
      <c r="CW6" s="34" t="str">
        <f>IF(CW7="","",IF(CW7="-","【-】","【"&amp;SUBSTITUTE(TEXT(CW7,"#,##0.00"),"-","△")&amp;"】"))</f>
        <v>【42.86】</v>
      </c>
      <c r="CX6" s="35">
        <f>IF(CX7="",NA(),CX7)</f>
        <v>76.540000000000006</v>
      </c>
      <c r="CY6" s="35">
        <f t="shared" ref="CY6:DG6" si="11">IF(CY7="",NA(),CY7)</f>
        <v>77.25</v>
      </c>
      <c r="CZ6" s="35">
        <f t="shared" si="11"/>
        <v>78.239999999999995</v>
      </c>
      <c r="DA6" s="35">
        <f t="shared" si="11"/>
        <v>79.180000000000007</v>
      </c>
      <c r="DB6" s="35">
        <f t="shared" si="11"/>
        <v>79.45</v>
      </c>
      <c r="DC6" s="35">
        <f t="shared" si="11"/>
        <v>82.9</v>
      </c>
      <c r="DD6" s="35">
        <f t="shared" si="11"/>
        <v>83.5</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0.09</v>
      </c>
      <c r="EL6" s="35">
        <f t="shared" si="14"/>
        <v>0.09</v>
      </c>
      <c r="EM6" s="35">
        <f t="shared" si="14"/>
        <v>0.13</v>
      </c>
      <c r="EN6" s="35">
        <f t="shared" si="14"/>
        <v>0.36</v>
      </c>
      <c r="EO6" s="34" t="str">
        <f>IF(EO7="","",IF(EO7="-","【-】","【"&amp;SUBSTITUTE(TEXT(EO7,"#,##0.00"),"-","△")&amp;"】"))</f>
        <v>【0.28】</v>
      </c>
    </row>
    <row r="7" spans="1:145" s="36" customFormat="1" x14ac:dyDescent="0.15">
      <c r="A7" s="28"/>
      <c r="B7" s="37">
        <v>2019</v>
      </c>
      <c r="C7" s="37">
        <v>63819</v>
      </c>
      <c r="D7" s="37">
        <v>47</v>
      </c>
      <c r="E7" s="37">
        <v>17</v>
      </c>
      <c r="F7" s="37">
        <v>4</v>
      </c>
      <c r="G7" s="37">
        <v>0</v>
      </c>
      <c r="H7" s="37" t="s">
        <v>98</v>
      </c>
      <c r="I7" s="37" t="s">
        <v>99</v>
      </c>
      <c r="J7" s="37" t="s">
        <v>100</v>
      </c>
      <c r="K7" s="37" t="s">
        <v>101</v>
      </c>
      <c r="L7" s="37" t="s">
        <v>102</v>
      </c>
      <c r="M7" s="37" t="s">
        <v>103</v>
      </c>
      <c r="N7" s="38" t="s">
        <v>104</v>
      </c>
      <c r="O7" s="38" t="s">
        <v>105</v>
      </c>
      <c r="P7" s="38">
        <v>17.61</v>
      </c>
      <c r="Q7" s="38">
        <v>85.62</v>
      </c>
      <c r="R7" s="38">
        <v>4290</v>
      </c>
      <c r="S7" s="38">
        <v>23159</v>
      </c>
      <c r="T7" s="38">
        <v>180.26</v>
      </c>
      <c r="U7" s="38">
        <v>128.47999999999999</v>
      </c>
      <c r="V7" s="38">
        <v>4053</v>
      </c>
      <c r="W7" s="38">
        <v>2.0299999999999998</v>
      </c>
      <c r="X7" s="38">
        <v>1996.55</v>
      </c>
      <c r="Y7" s="38">
        <v>68.09</v>
      </c>
      <c r="Z7" s="38">
        <v>95.63</v>
      </c>
      <c r="AA7" s="38">
        <v>96.18</v>
      </c>
      <c r="AB7" s="38">
        <v>96.16</v>
      </c>
      <c r="AC7" s="38">
        <v>96.06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2386.9899999999998</v>
      </c>
      <c r="BG7" s="38">
        <v>314.69</v>
      </c>
      <c r="BH7" s="38">
        <v>380.33</v>
      </c>
      <c r="BI7" s="38">
        <v>215.81</v>
      </c>
      <c r="BJ7" s="38">
        <v>176.25</v>
      </c>
      <c r="BK7" s="38">
        <v>1434.89</v>
      </c>
      <c r="BL7" s="38">
        <v>1298.9100000000001</v>
      </c>
      <c r="BM7" s="38">
        <v>1243.71</v>
      </c>
      <c r="BN7" s="38">
        <v>1194.1500000000001</v>
      </c>
      <c r="BO7" s="38">
        <v>1206.79</v>
      </c>
      <c r="BP7" s="38">
        <v>1218.7</v>
      </c>
      <c r="BQ7" s="38">
        <v>45.02</v>
      </c>
      <c r="BR7" s="38">
        <v>96.72</v>
      </c>
      <c r="BS7" s="38">
        <v>97.47</v>
      </c>
      <c r="BT7" s="38">
        <v>96.49</v>
      </c>
      <c r="BU7" s="38">
        <v>93.46</v>
      </c>
      <c r="BV7" s="38">
        <v>66.22</v>
      </c>
      <c r="BW7" s="38">
        <v>69.87</v>
      </c>
      <c r="BX7" s="38">
        <v>74.3</v>
      </c>
      <c r="BY7" s="38">
        <v>72.260000000000005</v>
      </c>
      <c r="BZ7" s="38">
        <v>71.84</v>
      </c>
      <c r="CA7" s="38">
        <v>74.17</v>
      </c>
      <c r="CB7" s="38">
        <v>478.06</v>
      </c>
      <c r="CC7" s="38">
        <v>222.14</v>
      </c>
      <c r="CD7" s="38">
        <v>221.77</v>
      </c>
      <c r="CE7" s="38">
        <v>226.91</v>
      </c>
      <c r="CF7" s="38">
        <v>234.31</v>
      </c>
      <c r="CG7" s="38">
        <v>246.72</v>
      </c>
      <c r="CH7" s="38">
        <v>234.96</v>
      </c>
      <c r="CI7" s="38">
        <v>221.81</v>
      </c>
      <c r="CJ7" s="38">
        <v>230.02</v>
      </c>
      <c r="CK7" s="38">
        <v>228.47</v>
      </c>
      <c r="CL7" s="38">
        <v>218.56</v>
      </c>
      <c r="CM7" s="38" t="s">
        <v>104</v>
      </c>
      <c r="CN7" s="38" t="s">
        <v>104</v>
      </c>
      <c r="CO7" s="38" t="s">
        <v>104</v>
      </c>
      <c r="CP7" s="38" t="s">
        <v>104</v>
      </c>
      <c r="CQ7" s="38" t="s">
        <v>104</v>
      </c>
      <c r="CR7" s="38">
        <v>41.35</v>
      </c>
      <c r="CS7" s="38">
        <v>42.9</v>
      </c>
      <c r="CT7" s="38">
        <v>43.36</v>
      </c>
      <c r="CU7" s="38">
        <v>42.56</v>
      </c>
      <c r="CV7" s="38">
        <v>42.47</v>
      </c>
      <c r="CW7" s="38">
        <v>42.86</v>
      </c>
      <c r="CX7" s="38">
        <v>76.540000000000006</v>
      </c>
      <c r="CY7" s="38">
        <v>77.25</v>
      </c>
      <c r="CZ7" s="38">
        <v>78.239999999999995</v>
      </c>
      <c r="DA7" s="38">
        <v>79.180000000000007</v>
      </c>
      <c r="DB7" s="38">
        <v>79.45</v>
      </c>
      <c r="DC7" s="38">
        <v>82.9</v>
      </c>
      <c r="DD7" s="38">
        <v>83.5</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0.09</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Windows ユーザー</cp:lastModifiedBy>
  <cp:lastPrinted>2021-01-22T00:58:02Z</cp:lastPrinted>
  <dcterms:created xsi:type="dcterms:W3CDTF">2020-12-04T02:53:11Z</dcterms:created>
  <dcterms:modified xsi:type="dcterms:W3CDTF">2021-01-22T01:04:41Z</dcterms:modified>
  <cp:category/>
</cp:coreProperties>
</file>