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195.1.1.4\0103$\01 総務課 03 財政係\08　地方公営企業\11　公営企業に係る「経営比較分析表」\R02\01提出\【経営比較分析表】下水３会計\【経営比較分析表】2019_063622_47_1718\浄化槽\"/>
    </mc:Choice>
  </mc:AlternateContent>
  <xr:revisionPtr revIDLastSave="0" documentId="13_ncr:1_{55B7E826-E4EA-4D35-B7B1-67966EC75917}" xr6:coauthVersionLast="44" xr6:coauthVersionMax="44" xr10:uidLastSave="{00000000-0000-0000-0000-000000000000}"/>
  <workbookProtection workbookAlgorithmName="SHA-512" workbookHashValue="H1YDvcKYdwthm3f2S39mcjfCpeNu3YX0/grvsCwS2Edf61ePvWeHvELxP8DsxlyXCGTBNwfDyjtiqK3sWju7aw==" workbookSaltValue="HR1vSF04HvbLf33GFEvh1w==" workbookSpinCount="100000" lockStructure="1"/>
  <bookViews>
    <workbookView xWindow="-289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<sst xmlns="http://schemas.openxmlformats.org/spreadsheetml/2006/main" count="247" uniqueCount="120">
  <si>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</si>
  <si>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</si>
  <si>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</si>
  <si>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</si>
  <si>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</si>
  <si>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</si>
  <si>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</si>
  <si>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</si>
  <si>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</si>
  <si>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</si>
  <si>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</si>
  <si>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</si>
  <si>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</si>
  <si>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</si>
  <si>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</si>
  <si>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</si>
  <si>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</si>
  <si>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</si>
  <si>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</si>
  <si>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</si>
  <si>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</si>
  <si>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</si>
  <si>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</si>
  <si>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</si>
  <si>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</si>
  <si>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</si>
  <si>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</si>
  <si>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</si>
  <si>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</si>
  <si>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</si>
  <si>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</si>
  <si>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</si>
  <si>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</si>
  <si>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</si>
  <si>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</si>
  <si>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</si>
  <si>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</si>
  <si>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</si>
  <si>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</si>
  <si>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</si>
  <si>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</si>
  <si>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</si>
  <si>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</si>
  <si>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</si>
  <si>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</si>
  <si>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</si>
  <si>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</si>
  <si>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</si>
  <si>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</si>
  <si>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</si>
  <si>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</si>
  <si>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</si>
  <si>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</si>
  <si>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</si>
  <si>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</si>
  <si>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</si>
  <si>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</si>
  <si>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</si>
  <si>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</si>
  <si>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</si>
  <si>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</si>
  <si>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</si>
  <si>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</si>
  <si>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</si>
  <si>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</si>
  <si>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</si>
  <si>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</si>
  <si>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</si>
  <si>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</si>
  <si>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</si>
  <si>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</si>
  <si>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</si>
  <si>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</si>
  <si>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</si>
  <si>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</si>
  <si>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</si>
  <si>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</si>
  <si>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</si>
  <si>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</si>
  <si>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</si>
  <si>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</si>
  <si>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</si>
  <si>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</si>
  <si>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</si>
  <si>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</si>
  <si>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</si>
  <si>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</si>
  <si>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</si>
  <si>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</si>
  <si>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</si>
  <si>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</si>
  <si>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</si>
  <si>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</si>
  <si>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</si>
  <si>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</si>
  <si>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</si>
  <si>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</si>
  <si>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</si>
  <si>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</si>
  <si>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</si>
  <si>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</si>
  <si>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</si>
  <si>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</si>
  <si>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</si>
  <si>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</si>
  <si>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</si>
  <si>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</si>
  <si>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</si>
  <si>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</si>
  <si>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</si>
  <si>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</si>
  <si>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</si>
  <si>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</si>
  <si>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</si>
  <si>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</si>
  <si>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</si>
  <si>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</si>
  <si>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収支については、設置基数の増加に伴う地方債の増加により、地方債償還金が多くなってきている。
　経費回収率については、全国平均より上回っているものの、使用料以外の収入により賄っている状況にある。
　今後、老朽化に伴う修繕費等が増加することが予想される為、現在の使用料設定では賄えなくなることも予測される。
　</t>
    <rPh sb="1" eb="3">
      <t>シュウシ</t>
    </rPh>
    <rPh sb="9" eb="11">
      <t>セッチ</t>
    </rPh>
    <rPh sb="11" eb="13">
      <t>キスウ</t>
    </rPh>
    <rPh sb="14" eb="16">
      <t>ゾウカ</t>
    </rPh>
    <rPh sb="17" eb="18">
      <t>トモナ</t>
    </rPh>
    <rPh sb="19" eb="22">
      <t>チホウサイ</t>
    </rPh>
    <rPh sb="23" eb="25">
      <t>ゾウカ</t>
    </rPh>
    <rPh sb="29" eb="32">
      <t>チホウサイ</t>
    </rPh>
    <rPh sb="32" eb="35">
      <t>ショウカンキン</t>
    </rPh>
    <rPh sb="36" eb="37">
      <t>オオ</t>
    </rPh>
    <rPh sb="48" eb="52">
      <t>ケイヒカイシュウ</t>
    </rPh>
    <rPh sb="52" eb="53">
      <t>リツ</t>
    </rPh>
    <rPh sb="59" eb="61">
      <t>ゼンコク</t>
    </rPh>
    <rPh sb="61" eb="63">
      <t>ヘイキン</t>
    </rPh>
    <rPh sb="65" eb="67">
      <t>ウワマワ</t>
    </rPh>
    <rPh sb="75" eb="77">
      <t>シヨウ</t>
    </rPh>
    <rPh sb="77" eb="78">
      <t>リョウ</t>
    </rPh>
    <rPh sb="78" eb="80">
      <t>イガイ</t>
    </rPh>
    <rPh sb="81" eb="83">
      <t>シュウニュウ</t>
    </rPh>
    <rPh sb="86" eb="87">
      <t>マカナ</t>
    </rPh>
    <rPh sb="91" eb="93">
      <t>ジョウキョウ</t>
    </rPh>
    <rPh sb="99" eb="101">
      <t>コンゴ</t>
    </rPh>
    <rPh sb="102" eb="105">
      <t>ロウキュウカ</t>
    </rPh>
    <rPh sb="106" eb="107">
      <t>トモナ</t>
    </rPh>
    <rPh sb="108" eb="110">
      <t>シュウゼン</t>
    </rPh>
    <rPh sb="110" eb="111">
      <t>ヒ</t>
    </rPh>
    <rPh sb="111" eb="112">
      <t>トウ</t>
    </rPh>
    <rPh sb="113" eb="115">
      <t>ゾウカ</t>
    </rPh>
    <rPh sb="120" eb="122">
      <t>ヨソウ</t>
    </rPh>
    <rPh sb="125" eb="126">
      <t>タメ</t>
    </rPh>
    <rPh sb="127" eb="129">
      <t>ゲンザイ</t>
    </rPh>
    <rPh sb="130" eb="133">
      <t>シヨウリョウ</t>
    </rPh>
    <rPh sb="133" eb="135">
      <t>セッテイ</t>
    </rPh>
    <rPh sb="137" eb="138">
      <t>マカナ</t>
    </rPh>
    <rPh sb="146" eb="148">
      <t>ヨソク</t>
    </rPh>
    <phoneticPr fontId="4"/>
  </si>
  <si>
    <t>　令和元年度現在で事業開始から14年目である。今のところ老朽化による修繕等は発生していないが、今後、老朽化に伴う修繕が発生することが予想される。</t>
    <rPh sb="1" eb="3">
      <t>レイワ</t>
    </rPh>
    <rPh sb="3" eb="5">
      <t>ガンネン</t>
    </rPh>
    <rPh sb="5" eb="6">
      <t>ド</t>
    </rPh>
    <rPh sb="6" eb="8">
      <t>ゲンザイ</t>
    </rPh>
    <rPh sb="9" eb="11">
      <t>ジギョウ</t>
    </rPh>
    <rPh sb="11" eb="13">
      <t>カイシ</t>
    </rPh>
    <rPh sb="17" eb="19">
      <t>ネンメ</t>
    </rPh>
    <rPh sb="23" eb="24">
      <t>イマ</t>
    </rPh>
    <rPh sb="28" eb="31">
      <t>ロウキュウカ</t>
    </rPh>
    <rPh sb="34" eb="36">
      <t>シュウゼン</t>
    </rPh>
    <rPh sb="36" eb="37">
      <t>トウ</t>
    </rPh>
    <rPh sb="38" eb="40">
      <t>ハッセイ</t>
    </rPh>
    <rPh sb="47" eb="49">
      <t>コンゴ</t>
    </rPh>
    <rPh sb="50" eb="53">
      <t>ロウキュウカ</t>
    </rPh>
    <rPh sb="54" eb="55">
      <t>トモナ</t>
    </rPh>
    <rPh sb="56" eb="58">
      <t>シュウゼン</t>
    </rPh>
    <rPh sb="59" eb="61">
      <t>ハッセイ</t>
    </rPh>
    <rPh sb="66" eb="68">
      <t>ヨソウ</t>
    </rPh>
    <phoneticPr fontId="4"/>
  </si>
  <si>
    <t>　今後、老朽化に伴う修繕費等の増加を見込んだ使用料金設定が必要である。
　しかし、下水道、農業集落排水の使用料との格差を生むことはできない為、下水道・農業集落排水との関係を密にしながら、効率的な汚水処理事業を展開していきたい。</t>
    <rPh sb="1" eb="3">
      <t>コンゴ</t>
    </rPh>
    <rPh sb="4" eb="7">
      <t>ロウキュウカ</t>
    </rPh>
    <rPh sb="8" eb="9">
      <t>トモナ</t>
    </rPh>
    <rPh sb="10" eb="12">
      <t>シュウゼン</t>
    </rPh>
    <rPh sb="12" eb="13">
      <t>ヒ</t>
    </rPh>
    <rPh sb="13" eb="14">
      <t>トウ</t>
    </rPh>
    <rPh sb="15" eb="17">
      <t>ゾウカ</t>
    </rPh>
    <rPh sb="18" eb="20">
      <t>ミコ</t>
    </rPh>
    <rPh sb="22" eb="24">
      <t>シヨウ</t>
    </rPh>
    <rPh sb="24" eb="26">
      <t>リョウキン</t>
    </rPh>
    <rPh sb="26" eb="28">
      <t>セッテイ</t>
    </rPh>
    <rPh sb="29" eb="31">
      <t>ヒツヨウ</t>
    </rPh>
    <rPh sb="41" eb="44">
      <t>ゲスイドウ</t>
    </rPh>
    <rPh sb="45" eb="47">
      <t>ノウギョウ</t>
    </rPh>
    <rPh sb="47" eb="49">
      <t>シュウラク</t>
    </rPh>
    <rPh sb="49" eb="51">
      <t>ハイスイ</t>
    </rPh>
    <rPh sb="52" eb="54">
      <t>シヨウ</t>
    </rPh>
    <rPh sb="54" eb="55">
      <t>リョウ</t>
    </rPh>
    <rPh sb="57" eb="59">
      <t>カクサ</t>
    </rPh>
    <rPh sb="60" eb="61">
      <t>ウ</t>
    </rPh>
    <rPh sb="69" eb="70">
      <t>タメ</t>
    </rPh>
    <rPh sb="71" eb="74">
      <t>ゲスイドウ</t>
    </rPh>
    <rPh sb="75" eb="81">
      <t>ノウギョウシュウラクハイスイ</t>
    </rPh>
    <rPh sb="83" eb="85">
      <t>カンケイ</t>
    </rPh>
    <rPh sb="86" eb="87">
      <t>ミツ</t>
    </rPh>
    <rPh sb="93" eb="95">
      <t>コウリツ</t>
    </rPh>
    <rPh sb="95" eb="96">
      <t>テキ</t>
    </rPh>
    <rPh sb="97" eb="99">
      <t>オスイ</t>
    </rPh>
    <rPh sb="99" eb="101">
      <t>ショリ</t>
    </rPh>
    <rPh sb="101" eb="103">
      <t>ジギョウ</t>
    </rPh>
    <rPh sb="104" eb="106">
      <t>テンカイ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</si>
</sst>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E7C-4042-B409-3D71068EFC8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E7C-4042-B409-3D71068EFC8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A63C-4920-9DA9-2A8E01C44D4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54.93</c:v>
                </c:pt>
                <c:pt idx="4">
                  <c:v>55.96</c:v>
                </c:pt>
              </c:numCache>
            </c:numRef>
          </c:val>
          <c:smooth val="0"/>
          <c:extLst>
            <c:ext xmlns:c16="http://schemas.microsoft.com/office/drawing/2014/chart" uri="{C3380CC4-5D6E-409C-BE32-E72D297353CC}">
              <c16:uniqueId val="{00000001-A63C-4920-9DA9-2A8E01C44D4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E38-4619-B064-C2B3BDEC339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65.569999999999993</c:v>
                </c:pt>
                <c:pt idx="4">
                  <c:v>60.12</c:v>
                </c:pt>
              </c:numCache>
            </c:numRef>
          </c:val>
          <c:smooth val="0"/>
          <c:extLst>
            <c:ext xmlns:c16="http://schemas.microsoft.com/office/drawing/2014/chart" uri="{C3380CC4-5D6E-409C-BE32-E72D297353CC}">
              <c16:uniqueId val="{00000001-9E38-4619-B064-C2B3BDEC339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88.21</c:v>
                </c:pt>
                <c:pt idx="1">
                  <c:v>81.760000000000005</c:v>
                </c:pt>
                <c:pt idx="2">
                  <c:v>74.19</c:v>
                </c:pt>
                <c:pt idx="3">
                  <c:v>74.72</c:v>
                </c:pt>
                <c:pt idx="4">
                  <c:v>93.96</c:v>
                </c:pt>
              </c:numCache>
            </c:numRef>
          </c:val>
          <c:extLst>
            <c:ext xmlns:c16="http://schemas.microsoft.com/office/drawing/2014/chart" uri="{C3380CC4-5D6E-409C-BE32-E72D297353CC}">
              <c16:uniqueId val="{00000000-9E70-4C72-AB12-D452E7379B5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70-4C72-AB12-D452E7379B5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D4-47FC-B5EF-8D46100682A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D4-47FC-B5EF-8D46100682A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BD-471C-9F0F-F3FABA9E8ED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BD-471C-9F0F-F3FABA9E8ED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68-4446-8751-B824FDB0F12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68-4446-8751-B824FDB0F12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7CC-40BF-B68B-C4C01D2AA70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7CC-40BF-B68B-C4C01D2AA70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66-4634-B9AA-5E6A0AAF096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386.46</c:v>
                </c:pt>
                <c:pt idx="4">
                  <c:v>421.25</c:v>
                </c:pt>
              </c:numCache>
            </c:numRef>
          </c:val>
          <c:smooth val="0"/>
          <c:extLst>
            <c:ext xmlns:c16="http://schemas.microsoft.com/office/drawing/2014/chart" uri="{C3380CC4-5D6E-409C-BE32-E72D297353CC}">
              <c16:uniqueId val="{00000001-4C66-4634-B9AA-5E6A0AAF096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79.78</c:v>
                </c:pt>
                <c:pt idx="1">
                  <c:v>74.010000000000005</c:v>
                </c:pt>
                <c:pt idx="2">
                  <c:v>72.47</c:v>
                </c:pt>
                <c:pt idx="3">
                  <c:v>66.849999999999994</c:v>
                </c:pt>
                <c:pt idx="4">
                  <c:v>90.54</c:v>
                </c:pt>
              </c:numCache>
            </c:numRef>
          </c:val>
          <c:extLst>
            <c:ext xmlns:c16="http://schemas.microsoft.com/office/drawing/2014/chart" uri="{C3380CC4-5D6E-409C-BE32-E72D297353CC}">
              <c16:uniqueId val="{00000000-D09B-4E95-BFC6-EB442D05ACD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55.85</c:v>
                </c:pt>
                <c:pt idx="4">
                  <c:v>53.23</c:v>
                </c:pt>
              </c:numCache>
            </c:numRef>
          </c:val>
          <c:smooth val="0"/>
          <c:extLst>
            <c:ext xmlns:c16="http://schemas.microsoft.com/office/drawing/2014/chart" uri="{C3380CC4-5D6E-409C-BE32-E72D297353CC}">
              <c16:uniqueId val="{00000001-D09B-4E95-BFC6-EB442D05ACD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159.44</c:v>
                </c:pt>
                <c:pt idx="1">
                  <c:v>175.62</c:v>
                </c:pt>
                <c:pt idx="2">
                  <c:v>179.34</c:v>
                </c:pt>
                <c:pt idx="3">
                  <c:v>200.48</c:v>
                </c:pt>
                <c:pt idx="4">
                  <c:v>150</c:v>
                </c:pt>
              </c:numCache>
            </c:numRef>
          </c:val>
          <c:extLst>
            <c:ext xmlns:c16="http://schemas.microsoft.com/office/drawing/2014/chart" uri="{C3380CC4-5D6E-409C-BE32-E72D297353CC}">
              <c16:uniqueId val="{00000000-4936-4623-9D57-C8CEDBF8428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287.91000000000003</c:v>
                </c:pt>
                <c:pt idx="4">
                  <c:v>283.3</c:v>
                </c:pt>
              </c:numCache>
            </c:numRef>
          </c:val>
          <c:smooth val="0"/>
          <c:extLst>
            <c:ext xmlns:c16="http://schemas.microsoft.com/office/drawing/2014/chart" uri="{C3380CC4-5D6E-409C-BE32-E72D297353CC}">
              <c16:uniqueId val="{00000001-4936-4623-9D57-C8CEDBF8428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60" sqref="B60:BJ6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最上町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tr">
        <f>データ!$M$6</f>
        <v>非設置</v>
      </c>
      <c r="AE8" s="73"/>
      <c r="AF8" s="73"/>
      <c r="AG8" s="73"/>
      <c r="AH8" s="73"/>
      <c r="AI8" s="73"/>
      <c r="AJ8" s="73"/>
      <c r="AK8" s="3"/>
      <c r="AL8" s="69">
        <f>データ!S6</f>
        <v>8477</v>
      </c>
      <c r="AM8" s="69"/>
      <c r="AN8" s="69"/>
      <c r="AO8" s="69"/>
      <c r="AP8" s="69"/>
      <c r="AQ8" s="69"/>
      <c r="AR8" s="69"/>
      <c r="AS8" s="69"/>
      <c r="AT8" s="68">
        <f>データ!T6</f>
        <v>330.37</v>
      </c>
      <c r="AU8" s="68"/>
      <c r="AV8" s="68"/>
      <c r="AW8" s="68"/>
      <c r="AX8" s="68"/>
      <c r="AY8" s="68"/>
      <c r="AZ8" s="68"/>
      <c r="BA8" s="68"/>
      <c r="BB8" s="68">
        <f>データ!U6</f>
        <v>25.66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21.58</v>
      </c>
      <c r="Q10" s="68"/>
      <c r="R10" s="68"/>
      <c r="S10" s="68"/>
      <c r="T10" s="68"/>
      <c r="U10" s="68"/>
      <c r="V10" s="68"/>
      <c r="W10" s="68">
        <f>データ!Q6</f>
        <v>100</v>
      </c>
      <c r="X10" s="68"/>
      <c r="Y10" s="68"/>
      <c r="Z10" s="68"/>
      <c r="AA10" s="68"/>
      <c r="AB10" s="68"/>
      <c r="AC10" s="68"/>
      <c r="AD10" s="69">
        <f>データ!R6</f>
        <v>4170</v>
      </c>
      <c r="AE10" s="69"/>
      <c r="AF10" s="69"/>
      <c r="AG10" s="69"/>
      <c r="AH10" s="69"/>
      <c r="AI10" s="69"/>
      <c r="AJ10" s="69"/>
      <c r="AK10" s="2"/>
      <c r="AL10" s="69">
        <f>データ!V6</f>
        <v>1792</v>
      </c>
      <c r="AM10" s="69"/>
      <c r="AN10" s="69"/>
      <c r="AO10" s="69"/>
      <c r="AP10" s="69"/>
      <c r="AQ10" s="69"/>
      <c r="AR10" s="69"/>
      <c r="AS10" s="69"/>
      <c r="AT10" s="68">
        <f>データ!W6</f>
        <v>2.78</v>
      </c>
      <c r="AU10" s="68"/>
      <c r="AV10" s="68"/>
      <c r="AW10" s="68"/>
      <c r="AX10" s="68"/>
      <c r="AY10" s="68"/>
      <c r="AZ10" s="68"/>
      <c r="BA10" s="68"/>
      <c r="BB10" s="68">
        <f>データ!X6</f>
        <v>644.6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43</v>
      </c>
      <c r="N86" s="26" t="s">
        <v>43</v>
      </c>
      <c r="O86" s="26" t="str">
        <f>データ!EO6</f>
        <v>【-】</v>
      </c>
    </row>
  </sheetData>
  <sheetProtection algorithmName="SHA-512" hashValue="nWXVw1ax3axPCACu3CewlBQUptajrRLS+Sx0HeY2f/F9PsIbm3vG4nrrklNG82PW56riKlocDV19HnoCNNuHmQ==" saltValue="naEDIZvQOIDwTEerPCK/q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63622</v>
      </c>
      <c r="D6" s="33">
        <f t="shared" si="3"/>
        <v>47</v>
      </c>
      <c r="E6" s="33">
        <f t="shared" si="3"/>
        <v>18</v>
      </c>
      <c r="F6" s="33">
        <f t="shared" si="3"/>
        <v>0</v>
      </c>
      <c r="G6" s="33">
        <f t="shared" si="3"/>
        <v>0</v>
      </c>
      <c r="H6" s="33" t="str">
        <f t="shared" si="3"/>
        <v>山形県　最上町</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21.58</v>
      </c>
      <c r="Q6" s="34">
        <f t="shared" si="3"/>
        <v>100</v>
      </c>
      <c r="R6" s="34">
        <f t="shared" si="3"/>
        <v>4170</v>
      </c>
      <c r="S6" s="34">
        <f t="shared" si="3"/>
        <v>8477</v>
      </c>
      <c r="T6" s="34">
        <f t="shared" si="3"/>
        <v>330.37</v>
      </c>
      <c r="U6" s="34">
        <f t="shared" si="3"/>
        <v>25.66</v>
      </c>
      <c r="V6" s="34">
        <f t="shared" si="3"/>
        <v>1792</v>
      </c>
      <c r="W6" s="34">
        <f t="shared" si="3"/>
        <v>2.78</v>
      </c>
      <c r="X6" s="34">
        <f t="shared" si="3"/>
        <v>644.6</v>
      </c>
      <c r="Y6" s="35">
        <f>IF(Y7="",NA(),Y7)</f>
        <v>88.21</v>
      </c>
      <c r="Z6" s="35">
        <f t="shared" ref="Z6:AH6" si="4">IF(Z7="",NA(),Z7)</f>
        <v>81.760000000000005</v>
      </c>
      <c r="AA6" s="35">
        <f t="shared" si="4"/>
        <v>74.19</v>
      </c>
      <c r="AB6" s="35">
        <f t="shared" si="4"/>
        <v>74.72</v>
      </c>
      <c r="AC6" s="35">
        <f t="shared" si="4"/>
        <v>93.96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392.19</v>
      </c>
      <c r="BL6" s="35">
        <f t="shared" si="7"/>
        <v>413.5</v>
      </c>
      <c r="BM6" s="35">
        <f t="shared" si="7"/>
        <v>407.42</v>
      </c>
      <c r="BN6" s="35">
        <f t="shared" si="7"/>
        <v>386.46</v>
      </c>
      <c r="BO6" s="35">
        <f t="shared" si="7"/>
        <v>421.25</v>
      </c>
      <c r="BP6" s="34" t="str">
        <f>IF(BP7="","",IF(BP7="-","【-】","【"&amp;SUBSTITUTE(TEXT(BP7,"#,##0.00"),"-","△")&amp;"】"))</f>
        <v>【307.23】</v>
      </c>
      <c r="BQ6" s="35">
        <f>IF(BQ7="",NA(),BQ7)</f>
        <v>79.78</v>
      </c>
      <c r="BR6" s="35">
        <f t="shared" ref="BR6:BZ6" si="8">IF(BR7="",NA(),BR7)</f>
        <v>74.010000000000005</v>
      </c>
      <c r="BS6" s="35">
        <f t="shared" si="8"/>
        <v>72.47</v>
      </c>
      <c r="BT6" s="35">
        <f t="shared" si="8"/>
        <v>66.849999999999994</v>
      </c>
      <c r="BU6" s="35">
        <f t="shared" si="8"/>
        <v>90.54</v>
      </c>
      <c r="BV6" s="35">
        <f t="shared" si="8"/>
        <v>57.03</v>
      </c>
      <c r="BW6" s="35">
        <f t="shared" si="8"/>
        <v>55.84</v>
      </c>
      <c r="BX6" s="35">
        <f t="shared" si="8"/>
        <v>57.08</v>
      </c>
      <c r="BY6" s="35">
        <f t="shared" si="8"/>
        <v>55.85</v>
      </c>
      <c r="BZ6" s="35">
        <f t="shared" si="8"/>
        <v>53.23</v>
      </c>
      <c r="CA6" s="34" t="str">
        <f>IF(CA7="","",IF(CA7="-","【-】","【"&amp;SUBSTITUTE(TEXT(CA7,"#,##0.00"),"-","△")&amp;"】"))</f>
        <v>【59.98】</v>
      </c>
      <c r="CB6" s="35">
        <f>IF(CB7="",NA(),CB7)</f>
        <v>159.44</v>
      </c>
      <c r="CC6" s="35">
        <f t="shared" ref="CC6:CK6" si="9">IF(CC7="",NA(),CC7)</f>
        <v>175.62</v>
      </c>
      <c r="CD6" s="35">
        <f t="shared" si="9"/>
        <v>179.34</v>
      </c>
      <c r="CE6" s="35">
        <f t="shared" si="9"/>
        <v>200.48</v>
      </c>
      <c r="CF6" s="35">
        <f t="shared" si="9"/>
        <v>150</v>
      </c>
      <c r="CG6" s="35">
        <f t="shared" si="9"/>
        <v>283.73</v>
      </c>
      <c r="CH6" s="35">
        <f t="shared" si="9"/>
        <v>287.57</v>
      </c>
      <c r="CI6" s="35">
        <f t="shared" si="9"/>
        <v>286.86</v>
      </c>
      <c r="CJ6" s="35">
        <f t="shared" si="9"/>
        <v>287.91000000000003</v>
      </c>
      <c r="CK6" s="35">
        <f t="shared" si="9"/>
        <v>283.3</v>
      </c>
      <c r="CL6" s="34" t="str">
        <f>IF(CL7="","",IF(CL7="-","【-】","【"&amp;SUBSTITUTE(TEXT(CL7,"#,##0.00"),"-","△")&amp;"】"))</f>
        <v>【272.98】</v>
      </c>
      <c r="CM6" s="35">
        <f>IF(CM7="",NA(),CM7)</f>
        <v>100</v>
      </c>
      <c r="CN6" s="35">
        <f t="shared" ref="CN6:CV6" si="10">IF(CN7="",NA(),CN7)</f>
        <v>100</v>
      </c>
      <c r="CO6" s="35">
        <f t="shared" si="10"/>
        <v>100</v>
      </c>
      <c r="CP6" s="35">
        <f t="shared" si="10"/>
        <v>100</v>
      </c>
      <c r="CQ6" s="35">
        <f t="shared" si="10"/>
        <v>100</v>
      </c>
      <c r="CR6" s="35">
        <f t="shared" si="10"/>
        <v>58.25</v>
      </c>
      <c r="CS6" s="35">
        <f t="shared" si="10"/>
        <v>61.55</v>
      </c>
      <c r="CT6" s="35">
        <f t="shared" si="10"/>
        <v>57.22</v>
      </c>
      <c r="CU6" s="35">
        <f t="shared" si="10"/>
        <v>54.93</v>
      </c>
      <c r="CV6" s="35">
        <f t="shared" si="10"/>
        <v>55.96</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65.569999999999993</v>
      </c>
      <c r="DG6" s="35">
        <f t="shared" si="11"/>
        <v>60.12</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63622</v>
      </c>
      <c r="D7" s="37">
        <v>47</v>
      </c>
      <c r="E7" s="37">
        <v>18</v>
      </c>
      <c r="F7" s="37">
        <v>0</v>
      </c>
      <c r="G7" s="37">
        <v>0</v>
      </c>
      <c r="H7" s="37" t="s">
        <v>98</v>
      </c>
      <c r="I7" s="37" t="s">
        <v>99</v>
      </c>
      <c r="J7" s="37" t="s">
        <v>100</v>
      </c>
      <c r="K7" s="37" t="s">
        <v>101</v>
      </c>
      <c r="L7" s="37" t="s">
        <v>102</v>
      </c>
      <c r="M7" s="37" t="s">
        <v>103</v>
      </c>
      <c r="N7" s="38" t="s">
        <v>104</v>
      </c>
      <c r="O7" s="38" t="s">
        <v>105</v>
      </c>
      <c r="P7" s="38">
        <v>21.58</v>
      </c>
      <c r="Q7" s="38">
        <v>100</v>
      </c>
      <c r="R7" s="38">
        <v>4170</v>
      </c>
      <c r="S7" s="38">
        <v>8477</v>
      </c>
      <c r="T7" s="38">
        <v>330.37</v>
      </c>
      <c r="U7" s="38">
        <v>25.66</v>
      </c>
      <c r="V7" s="38">
        <v>1792</v>
      </c>
      <c r="W7" s="38">
        <v>2.78</v>
      </c>
      <c r="X7" s="38">
        <v>644.6</v>
      </c>
      <c r="Y7" s="38">
        <v>88.21</v>
      </c>
      <c r="Z7" s="38">
        <v>81.760000000000005</v>
      </c>
      <c r="AA7" s="38">
        <v>74.19</v>
      </c>
      <c r="AB7" s="38">
        <v>74.72</v>
      </c>
      <c r="AC7" s="38">
        <v>93.96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392.19</v>
      </c>
      <c r="BL7" s="38">
        <v>413.5</v>
      </c>
      <c r="BM7" s="38">
        <v>407.42</v>
      </c>
      <c r="BN7" s="38">
        <v>386.46</v>
      </c>
      <c r="BO7" s="38">
        <v>421.25</v>
      </c>
      <c r="BP7" s="38">
        <v>307.23</v>
      </c>
      <c r="BQ7" s="38">
        <v>79.78</v>
      </c>
      <c r="BR7" s="38">
        <v>74.010000000000005</v>
      </c>
      <c r="BS7" s="38">
        <v>72.47</v>
      </c>
      <c r="BT7" s="38">
        <v>66.849999999999994</v>
      </c>
      <c r="BU7" s="38">
        <v>90.54</v>
      </c>
      <c r="BV7" s="38">
        <v>57.03</v>
      </c>
      <c r="BW7" s="38">
        <v>55.84</v>
      </c>
      <c r="BX7" s="38">
        <v>57.08</v>
      </c>
      <c r="BY7" s="38">
        <v>55.85</v>
      </c>
      <c r="BZ7" s="38">
        <v>53.23</v>
      </c>
      <c r="CA7" s="38">
        <v>59.98</v>
      </c>
      <c r="CB7" s="38">
        <v>159.44</v>
      </c>
      <c r="CC7" s="38">
        <v>175.62</v>
      </c>
      <c r="CD7" s="38">
        <v>179.34</v>
      </c>
      <c r="CE7" s="38">
        <v>200.48</v>
      </c>
      <c r="CF7" s="38">
        <v>150</v>
      </c>
      <c r="CG7" s="38">
        <v>283.73</v>
      </c>
      <c r="CH7" s="38">
        <v>287.57</v>
      </c>
      <c r="CI7" s="38">
        <v>286.86</v>
      </c>
      <c r="CJ7" s="38">
        <v>287.91000000000003</v>
      </c>
      <c r="CK7" s="38">
        <v>283.3</v>
      </c>
      <c r="CL7" s="38">
        <v>272.98</v>
      </c>
      <c r="CM7" s="38">
        <v>100</v>
      </c>
      <c r="CN7" s="38">
        <v>100</v>
      </c>
      <c r="CO7" s="38">
        <v>100</v>
      </c>
      <c r="CP7" s="38">
        <v>100</v>
      </c>
      <c r="CQ7" s="38">
        <v>100</v>
      </c>
      <c r="CR7" s="38">
        <v>58.25</v>
      </c>
      <c r="CS7" s="38">
        <v>61.55</v>
      </c>
      <c r="CT7" s="38">
        <v>57.22</v>
      </c>
      <c r="CU7" s="38">
        <v>54.93</v>
      </c>
      <c r="CV7" s="38">
        <v>55.96</v>
      </c>
      <c r="CW7" s="38">
        <v>58.71</v>
      </c>
      <c r="CX7" s="38">
        <v>100</v>
      </c>
      <c r="CY7" s="38">
        <v>100</v>
      </c>
      <c r="CZ7" s="38">
        <v>100</v>
      </c>
      <c r="DA7" s="38">
        <v>100</v>
      </c>
      <c r="DB7" s="38">
        <v>100</v>
      </c>
      <c r="DC7" s="38">
        <v>68.150000000000006</v>
      </c>
      <c r="DD7" s="38">
        <v>67.489999999999995</v>
      </c>
      <c r="DE7" s="38">
        <v>67.290000000000006</v>
      </c>
      <c r="DF7" s="38">
        <v>65.569999999999993</v>
      </c>
      <c r="DG7" s="38">
        <v>60.12</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R0112-28</cp:lastModifiedBy>
  <dcterms:created xsi:type="dcterms:W3CDTF">2020-12-04T03:15:49Z</dcterms:created>
  <dcterms:modified xsi:type="dcterms:W3CDTF">2021-01-26T07:41:04Z</dcterms:modified>
  <cp:category/>
</cp:coreProperties>
</file>