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10.0.61.200\各課共通\環境整備課\環境下水道係\000.新テラ\決算統計\経営比較分析\20210125【市町村課：締切125(月)】公営企業に係る「経営比較分析表」（R01年度決算）の分析等について\"/>
    </mc:Choice>
  </mc:AlternateContent>
  <xr:revisionPtr revIDLastSave="0" documentId="13_ncr:1_{2F930B83-DBF7-4ED4-A965-84B0D67E25E3}" xr6:coauthVersionLast="43" xr6:coauthVersionMax="43" xr10:uidLastSave="{00000000-0000-0000-0000-000000000000}"/>
  <workbookProtection workbookAlgorithmName="SHA-512" workbookHashValue="QP8l/euYqrSgIm9o9il43i6c+CQ9vURw2TBgdtPF1qxhh4n8du7ROMZIU1IOtqo82/coKmcsVmPjw18R/n5eJg==" workbookSaltValue="Cudi124sPpzHSj7CiedtpA==" workbookSpinCount="100000" lockStructure="1"/>
  <bookViews>
    <workbookView xWindow="-120" yWindow="-120" windowWidth="29040" windowHeight="15990" xr2:uid="{00000000-000D-0000-FFFF-FFFF00000000}"/>
  </bookViews>
  <sheets>
    <sheet name="法非適用_下水道事業" sheetId="4" r:id="rId1"/>
    <sheet name="データ" sheetId="5" state="hidden" r:id="rId2"/>
  </sheets>
  <calcPr calcId="181029" iterate="1" iterateCount="1" iterateDelta="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<sst xmlns="http://schemas.openxmlformats.org/spreadsheetml/2006/main" count="236" uniqueCount="121">
  <si>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</si>
  <si>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</si>
  <si>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</si>
  <si>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</si>
  <si>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</si>
  <si>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</si>
  <si>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</si>
  <si>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</si>
  <si>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</si>
  <si>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</si>
  <si>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</si>
  <si>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</si>
  <si>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</si>
  <si>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</si>
  <si>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</si>
  <si>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</si>
  <si>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</si>
  <si>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</si>
  <si>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</si>
  <si>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</si>
  <si>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</si>
  <si>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</si>
  <si>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</si>
  <si>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</si>
  <si>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</si>
  <si>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</si>
  <si>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</si>
  <si>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</si>
  <si>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</si>
  <si>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</si>
  <si>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</si>
  <si>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</si>
  <si>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</si>
  <si>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</si>
  <si>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</si>
  <si>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</si>
  <si>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</si>
  <si>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</si>
  <si>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</si>
  <si>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</si>
  <si>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</si>
  <si>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</si>
  <si>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</si>
  <si>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</si>
  <si>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</si>
  <si>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</si>
  <si>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</si>
  <si>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</si>
  <si>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</si>
  <si>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</si>
  <si>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</si>
  <si>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</si>
  <si>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</si>
  <si>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</si>
  <si>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</si>
  <si>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</si>
  <si>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</si>
  <si>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</si>
  <si>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</si>
  <si>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</si>
  <si>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</si>
  <si>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</si>
  <si>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</si>
  <si>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</si>
  <si>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</si>
  <si>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</si>
  <si>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</si>
  <si>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</si>
  <si>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</si>
  <si>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</si>
  <si>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</si>
  <si>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</si>
  <si>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</si>
  <si>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</si>
  <si>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</si>
  <si>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</si>
  <si>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</si>
  <si>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</si>
  <si>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</si>
  <si>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</si>
  <si>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</si>
  <si>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</si>
  <si>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</si>
  <si>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</si>
  <si>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</si>
  <si>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</si>
  <si>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</si>
  <si>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</si>
  <si>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</si>
  <si>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</si>
  <si>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</si>
  <si>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</si>
  <si>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</si>
  <si>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</si>
  <si>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</si>
  <si>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</si>
  <si>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</si>
  <si>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</si>
  <si>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金山町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</si>
  <si>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</si>
  <si>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</si>
  <si>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</si>
  <si>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</si>
  <si>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</si>
  <si>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</si>
  <si>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</si>
  <si>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</si>
  <si>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</si>
  <si>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</si>
  <si>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</si>
  <si>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</si>
  <si>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</si>
  <si>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</si>
  <si>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</si>
  <si>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</si>
  <si>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</si>
  <si>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</si>
  <si>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</si>
  <si>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公共下水道会計は、現行料金収入だけでは維持管理費用の財源が不足するため、一般会計からの繰入金を充てている状況である。
　収益的収支比率及び経費回収率共に低いため、収益増加のために、公共下水道への加入促進とともに、使用料を令和元年１０月から段階的に適正水準となるよう改定を実施し、併せて収納対策を講じていく必要がある。
　</t>
    <rPh sb="1" eb="3">
      <t>コウキョウ</t>
    </rPh>
    <rPh sb="3" eb="4">
      <t>シタ</t>
    </rPh>
    <rPh sb="111" eb="113">
      <t>レイワ</t>
    </rPh>
    <rPh sb="113" eb="115">
      <t>ガンネン</t>
    </rPh>
    <rPh sb="117" eb="118">
      <t>ガツ</t>
    </rPh>
    <rPh sb="120" eb="123">
      <t>ダンカイテキ</t>
    </rPh>
    <rPh sb="136" eb="138">
      <t>ジッシ</t>
    </rPh>
    <rPh sb="140" eb="141">
      <t>アワ</t>
    </rPh>
    <phoneticPr fontId="4"/>
  </si>
  <si>
    <t>　公共下水道事業は、平成13年度の供用開始から令和元年度で18年が経過し、施設設備の老朽化が進み、維持経費が増加する傾向にある。
　今後、下水道ストックマネジメント支援制度を活用し、財政的支援を受けて長寿命化対策を講じることで、施設の適正な管理と維持経費の抑制を検討していく。
　さらに、平成30年度に経営戦略を策定し、中長期的な経営分析を基に、令和元年10月から段階的に適正な料金水準に改定を実施する。併せて、下水道への加入促進を行い収益増加を図っていく。</t>
    <rPh sb="23" eb="25">
      <t>レイワ</t>
    </rPh>
    <rPh sb="25" eb="27">
      <t>ガンネン</t>
    </rPh>
    <rPh sb="128" eb="130">
      <t>ヨクセイ</t>
    </rPh>
    <rPh sb="173" eb="175">
      <t>レイワ</t>
    </rPh>
    <rPh sb="175" eb="177">
      <t>ガンネン</t>
    </rPh>
    <rPh sb="179" eb="180">
      <t>ガツ</t>
    </rPh>
    <rPh sb="197" eb="199">
      <t>ジッシ</t>
    </rPh>
    <rPh sb="202" eb="203">
      <t>アワ</t>
    </rPh>
    <phoneticPr fontId="4"/>
  </si>
  <si>
    <t>　公共下水道処理施設は、平成13年度末に供用開始されたため老朽化の進行度は低い。
　しかし、マンホールや管渠の耐震化等が必要であるため、ストックマネジメント計画の改定にあわせて施設の機能診断を実施し、施設の更新計画を作成する必要がある。
　処理場については、電機設備の更新時期が近づいているため、現行の下水道ストックマネジメント計画に基づき早急に更新していく必要がある。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</si>
</sst>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3A9-4E22-9EA2-EF33F68E4CB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0.33</c:v>
                </c:pt>
                <c:pt idx="1">
                  <c:v>0.15</c:v>
                </c:pt>
                <c:pt idx="2">
                  <c:v>0.13</c:v>
                </c:pt>
                <c:pt idx="3">
                  <c:v>0.12</c:v>
                </c:pt>
                <c:pt idx="4">
                  <c:v>0.1</c:v>
                </c:pt>
              </c:numCache>
            </c:numRef>
          </c:val>
          <c:smooth val="0"/>
          <c:extLst>
            <c:ext xmlns:c16="http://schemas.microsoft.com/office/drawing/2014/chart" uri="{C3380CC4-5D6E-409C-BE32-E72D297353CC}">
              <c16:uniqueId val="{00000001-93A9-4E22-9EA2-EF33F68E4CB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35.86</c:v>
                </c:pt>
                <c:pt idx="1">
                  <c:v>35.54</c:v>
                </c:pt>
                <c:pt idx="2">
                  <c:v>35.729999999999997</c:v>
                </c:pt>
                <c:pt idx="3">
                  <c:v>46.25</c:v>
                </c:pt>
                <c:pt idx="4">
                  <c:v>45.42</c:v>
                </c:pt>
              </c:numCache>
            </c:numRef>
          </c:val>
          <c:extLst>
            <c:ext xmlns:c16="http://schemas.microsoft.com/office/drawing/2014/chart" uri="{C3380CC4-5D6E-409C-BE32-E72D297353CC}">
              <c16:uniqueId val="{00000000-5E7C-4EFA-BF13-D3149333242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44.89</c:v>
                </c:pt>
                <c:pt idx="1">
                  <c:v>53.51</c:v>
                </c:pt>
                <c:pt idx="2">
                  <c:v>50.24</c:v>
                </c:pt>
                <c:pt idx="3">
                  <c:v>49.68</c:v>
                </c:pt>
                <c:pt idx="4">
                  <c:v>49.27</c:v>
                </c:pt>
              </c:numCache>
            </c:numRef>
          </c:val>
          <c:smooth val="0"/>
          <c:extLst>
            <c:ext xmlns:c16="http://schemas.microsoft.com/office/drawing/2014/chart" uri="{C3380CC4-5D6E-409C-BE32-E72D297353CC}">
              <c16:uniqueId val="{00000001-5E7C-4EFA-BF13-D3149333242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80.06</c:v>
                </c:pt>
                <c:pt idx="1">
                  <c:v>81.64</c:v>
                </c:pt>
                <c:pt idx="2">
                  <c:v>82.77</c:v>
                </c:pt>
                <c:pt idx="3">
                  <c:v>84.56</c:v>
                </c:pt>
                <c:pt idx="4">
                  <c:v>85.06</c:v>
                </c:pt>
              </c:numCache>
            </c:numRef>
          </c:val>
          <c:extLst>
            <c:ext xmlns:c16="http://schemas.microsoft.com/office/drawing/2014/chart" uri="{C3380CC4-5D6E-409C-BE32-E72D297353CC}">
              <c16:uniqueId val="{00000000-1847-42FE-B32D-5013F374790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64.89</c:v>
                </c:pt>
                <c:pt idx="1">
                  <c:v>83.91</c:v>
                </c:pt>
                <c:pt idx="2">
                  <c:v>84.17</c:v>
                </c:pt>
                <c:pt idx="3">
                  <c:v>83.35</c:v>
                </c:pt>
                <c:pt idx="4">
                  <c:v>83.16</c:v>
                </c:pt>
              </c:numCache>
            </c:numRef>
          </c:val>
          <c:smooth val="0"/>
          <c:extLst>
            <c:ext xmlns:c16="http://schemas.microsoft.com/office/drawing/2014/chart" uri="{C3380CC4-5D6E-409C-BE32-E72D297353CC}">
              <c16:uniqueId val="{00000001-1847-42FE-B32D-5013F374790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71.069999999999993</c:v>
                </c:pt>
                <c:pt idx="1">
                  <c:v>75.77</c:v>
                </c:pt>
                <c:pt idx="2">
                  <c:v>79.97</c:v>
                </c:pt>
                <c:pt idx="3">
                  <c:v>80.650000000000006</c:v>
                </c:pt>
                <c:pt idx="4">
                  <c:v>76.680000000000007</c:v>
                </c:pt>
              </c:numCache>
            </c:numRef>
          </c:val>
          <c:extLst>
            <c:ext xmlns:c16="http://schemas.microsoft.com/office/drawing/2014/chart" uri="{C3380CC4-5D6E-409C-BE32-E72D297353CC}">
              <c16:uniqueId val="{00000000-592A-4721-BF31-33B71622A80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92A-4721-BF31-33B71622A80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BF7-4851-9CBB-57BEA5E9A21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F7-4851-9CBB-57BEA5E9A21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43F-4BFA-AAD7-2B844802253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3F-4BFA-AAD7-2B844802253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D8E-4058-BEF1-DE32BB67A4B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D8E-4058-BEF1-DE32BB67A4B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A03-4923-8637-7D031A3CA02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A03-4923-8637-7D031A3CA02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1446.38</c:v>
                </c:pt>
                <c:pt idx="1">
                  <c:v>1372.95</c:v>
                </c:pt>
                <c:pt idx="2">
                  <c:v>1303.33</c:v>
                </c:pt>
                <c:pt idx="3">
                  <c:v>1229.68</c:v>
                </c:pt>
                <c:pt idx="4">
                  <c:v>1112.3800000000001</c:v>
                </c:pt>
              </c:numCache>
            </c:numRef>
          </c:val>
          <c:extLst>
            <c:ext xmlns:c16="http://schemas.microsoft.com/office/drawing/2014/chart" uri="{C3380CC4-5D6E-409C-BE32-E72D297353CC}">
              <c16:uniqueId val="{00000000-AEDC-40BF-9CEC-925F041F067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1240.1600000000001</c:v>
                </c:pt>
                <c:pt idx="1">
                  <c:v>1111.31</c:v>
                </c:pt>
                <c:pt idx="2">
                  <c:v>1124.26</c:v>
                </c:pt>
                <c:pt idx="3">
                  <c:v>1048.23</c:v>
                </c:pt>
                <c:pt idx="4">
                  <c:v>1130.42</c:v>
                </c:pt>
              </c:numCache>
            </c:numRef>
          </c:val>
          <c:smooth val="0"/>
          <c:extLst>
            <c:ext xmlns:c16="http://schemas.microsoft.com/office/drawing/2014/chart" uri="{C3380CC4-5D6E-409C-BE32-E72D297353CC}">
              <c16:uniqueId val="{00000001-AEDC-40BF-9CEC-925F041F067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51.5</c:v>
                </c:pt>
                <c:pt idx="1">
                  <c:v>54.59</c:v>
                </c:pt>
                <c:pt idx="2">
                  <c:v>58.05</c:v>
                </c:pt>
                <c:pt idx="3">
                  <c:v>53.73</c:v>
                </c:pt>
                <c:pt idx="4">
                  <c:v>67.98</c:v>
                </c:pt>
              </c:numCache>
            </c:numRef>
          </c:val>
          <c:extLst>
            <c:ext xmlns:c16="http://schemas.microsoft.com/office/drawing/2014/chart" uri="{C3380CC4-5D6E-409C-BE32-E72D297353CC}">
              <c16:uniqueId val="{00000000-3CDE-4785-9FE1-C244C676DCF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60.17</c:v>
                </c:pt>
                <c:pt idx="1">
                  <c:v>75.540000000000006</c:v>
                </c:pt>
                <c:pt idx="2">
                  <c:v>80.58</c:v>
                </c:pt>
                <c:pt idx="3">
                  <c:v>78.92</c:v>
                </c:pt>
                <c:pt idx="4">
                  <c:v>74.17</c:v>
                </c:pt>
              </c:numCache>
            </c:numRef>
          </c:val>
          <c:smooth val="0"/>
          <c:extLst>
            <c:ext xmlns:c16="http://schemas.microsoft.com/office/drawing/2014/chart" uri="{C3380CC4-5D6E-409C-BE32-E72D297353CC}">
              <c16:uniqueId val="{00000001-3CDE-4785-9FE1-C244C676DCF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234.57</c:v>
                </c:pt>
                <c:pt idx="1">
                  <c:v>222.88</c:v>
                </c:pt>
                <c:pt idx="2">
                  <c:v>204.7</c:v>
                </c:pt>
                <c:pt idx="3">
                  <c:v>229.17</c:v>
                </c:pt>
                <c:pt idx="4">
                  <c:v>196.02</c:v>
                </c:pt>
              </c:numCache>
            </c:numRef>
          </c:val>
          <c:extLst>
            <c:ext xmlns:c16="http://schemas.microsoft.com/office/drawing/2014/chart" uri="{C3380CC4-5D6E-409C-BE32-E72D297353CC}">
              <c16:uniqueId val="{00000000-46DE-47FE-BDE8-2BE84A9E6F5C}"/>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281.52999999999997</c:v>
                </c:pt>
                <c:pt idx="1">
                  <c:v>207.96</c:v>
                </c:pt>
                <c:pt idx="2">
                  <c:v>216.21</c:v>
                </c:pt>
                <c:pt idx="3">
                  <c:v>220.31</c:v>
                </c:pt>
                <c:pt idx="4">
                  <c:v>230.95</c:v>
                </c:pt>
              </c:numCache>
            </c:numRef>
          </c:val>
          <c:smooth val="0"/>
          <c:extLst>
            <c:ext xmlns:c16="http://schemas.microsoft.com/office/drawing/2014/chart" uri="{C3380CC4-5D6E-409C-BE32-E72D297353CC}">
              <c16:uniqueId val="{00000001-46DE-47FE-BDE8-2BE84A9E6F5C}"/>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D32" zoomScale="85" zoomScaleNormal="85"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金山町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5406</v>
      </c>
      <c r="AM8" s="69"/>
      <c r="AN8" s="69"/>
      <c r="AO8" s="69"/>
      <c r="AP8" s="69"/>
      <c r="AQ8" s="69"/>
      <c r="AR8" s="69"/>
      <c r="AS8" s="69"/>
      <c r="AT8" s="68">
        <f>データ!T6</f>
        <v>161.66999999999999</v>
      </c>
      <c r="AU8" s="68"/>
      <c r="AV8" s="68"/>
      <c r="AW8" s="68"/>
      <c r="AX8" s="68"/>
      <c r="AY8" s="68"/>
      <c r="AZ8" s="68"/>
      <c r="BA8" s="68"/>
      <c r="BB8" s="68">
        <f>データ!U6</f>
        <v>33.44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39.96</v>
      </c>
      <c r="Q10" s="68"/>
      <c r="R10" s="68"/>
      <c r="S10" s="68"/>
      <c r="T10" s="68"/>
      <c r="U10" s="68"/>
      <c r="V10" s="68"/>
      <c r="W10" s="68">
        <f>データ!Q6</f>
        <v>96.7</v>
      </c>
      <c r="X10" s="68"/>
      <c r="Y10" s="68"/>
      <c r="Z10" s="68"/>
      <c r="AA10" s="68"/>
      <c r="AB10" s="68"/>
      <c r="AC10" s="68"/>
      <c r="AD10" s="69">
        <f>データ!R6</f>
        <v>3740</v>
      </c>
      <c r="AE10" s="69"/>
      <c r="AF10" s="69"/>
      <c r="AG10" s="69"/>
      <c r="AH10" s="69"/>
      <c r="AI10" s="69"/>
      <c r="AJ10" s="69"/>
      <c r="AK10" s="2"/>
      <c r="AL10" s="69">
        <f>データ!V6</f>
        <v>2128</v>
      </c>
      <c r="AM10" s="69"/>
      <c r="AN10" s="69"/>
      <c r="AO10" s="69"/>
      <c r="AP10" s="69"/>
      <c r="AQ10" s="69"/>
      <c r="AR10" s="69"/>
      <c r="AS10" s="69"/>
      <c r="AT10" s="68">
        <f>データ!W6</f>
        <v>0.9</v>
      </c>
      <c r="AU10" s="68"/>
      <c r="AV10" s="68"/>
      <c r="AW10" s="68"/>
      <c r="AX10" s="68"/>
      <c r="AY10" s="68"/>
      <c r="AZ10" s="68"/>
      <c r="BA10" s="68"/>
      <c r="BB10" s="68">
        <f>データ!X6</f>
        <v>2364.44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UVRrAAD29tHQtaL+gfyb1mC4hXBbz1A7U1giSgwDPK1L3w34vZTW3VqwBzBX7sKKHzdBKJXvx8O/vWMyE08czQ==" saltValue="4+NFh1UOvcz+Isikd8KbL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63614</v>
      </c>
      <c r="D6" s="33">
        <f t="shared" si="3"/>
        <v>47</v>
      </c>
      <c r="E6" s="33">
        <f t="shared" si="3"/>
        <v>17</v>
      </c>
      <c r="F6" s="33">
        <f t="shared" si="3"/>
        <v>1</v>
      </c>
      <c r="G6" s="33">
        <f t="shared" si="3"/>
        <v>0</v>
      </c>
      <c r="H6" s="33" t="str">
        <f t="shared" si="3"/>
        <v>山形県　金山町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39.96</v>
      </c>
      <c r="Q6" s="34">
        <f t="shared" si="3"/>
        <v>96.7</v>
      </c>
      <c r="R6" s="34">
        <f t="shared" si="3"/>
        <v>3740</v>
      </c>
      <c r="S6" s="34">
        <f t="shared" si="3"/>
        <v>5406</v>
      </c>
      <c r="T6" s="34">
        <f t="shared" si="3"/>
        <v>161.66999999999999</v>
      </c>
      <c r="U6" s="34">
        <f t="shared" si="3"/>
        <v>33.44</v>
      </c>
      <c r="V6" s="34">
        <f t="shared" si="3"/>
        <v>2128</v>
      </c>
      <c r="W6" s="34">
        <f t="shared" si="3"/>
        <v>0.9</v>
      </c>
      <c r="X6" s="34">
        <f t="shared" si="3"/>
        <v>2364.44</v>
      </c>
      <c r="Y6" s="35">
        <f>IF(Y7="",NA(),Y7)</f>
        <v>71.069999999999993</v>
      </c>
      <c r="Z6" s="35">
        <f t="shared" ref="Z6:AH6" si="4">IF(Z7="",NA(),Z7)</f>
        <v>75.77</v>
      </c>
      <c r="AA6" s="35">
        <f t="shared" si="4"/>
        <v>79.97</v>
      </c>
      <c r="AB6" s="35">
        <f t="shared" si="4"/>
        <v>80.650000000000006</v>
      </c>
      <c r="AC6" s="35">
        <f t="shared" si="4"/>
        <v>76.680000000000007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1446.38</v>
      </c>
      <c r="BG6" s="35">
        <f t="shared" ref="BG6:BO6" si="7">IF(BG7="",NA(),BG7)</f>
        <v>1372.95</v>
      </c>
      <c r="BH6" s="35">
        <f t="shared" si="7"/>
        <v>1303.33</v>
      </c>
      <c r="BI6" s="35">
        <f t="shared" si="7"/>
        <v>1229.68</v>
      </c>
      <c r="BJ6" s="35">
        <f t="shared" si="7"/>
        <v>1112.3800000000001</v>
      </c>
      <c r="BK6" s="35">
        <f t="shared" si="7"/>
        <v>1240.1600000000001</v>
      </c>
      <c r="BL6" s="35">
        <f t="shared" si="7"/>
        <v>1111.31</v>
      </c>
      <c r="BM6" s="35">
        <f t="shared" si="7"/>
        <v>1124.26</v>
      </c>
      <c r="BN6" s="35">
        <f t="shared" si="7"/>
        <v>1048.23</v>
      </c>
      <c r="BO6" s="35">
        <f t="shared" si="7"/>
        <v>1130.42</v>
      </c>
      <c r="BP6" s="34" t="str">
        <f>IF(BP7="","",IF(BP7="-","【-】","【"&amp;SUBSTITUTE(TEXT(BP7,"#,##0.00"),"-","△")&amp;"】"))</f>
        <v>【682.51】</v>
      </c>
      <c r="BQ6" s="35">
        <f>IF(BQ7="",NA(),BQ7)</f>
        <v>51.5</v>
      </c>
      <c r="BR6" s="35">
        <f t="shared" ref="BR6:BZ6" si="8">IF(BR7="",NA(),BR7)</f>
        <v>54.59</v>
      </c>
      <c r="BS6" s="35">
        <f t="shared" si="8"/>
        <v>58.05</v>
      </c>
      <c r="BT6" s="35">
        <f t="shared" si="8"/>
        <v>53.73</v>
      </c>
      <c r="BU6" s="35">
        <f t="shared" si="8"/>
        <v>67.98</v>
      </c>
      <c r="BV6" s="35">
        <f t="shared" si="8"/>
        <v>60.17</v>
      </c>
      <c r="BW6" s="35">
        <f t="shared" si="8"/>
        <v>75.540000000000006</v>
      </c>
      <c r="BX6" s="35">
        <f t="shared" si="8"/>
        <v>80.58</v>
      </c>
      <c r="BY6" s="35">
        <f t="shared" si="8"/>
        <v>78.92</v>
      </c>
      <c r="BZ6" s="35">
        <f t="shared" si="8"/>
        <v>74.17</v>
      </c>
      <c r="CA6" s="34" t="str">
        <f>IF(CA7="","",IF(CA7="-","【-】","【"&amp;SUBSTITUTE(TEXT(CA7,"#,##0.00"),"-","△")&amp;"】"))</f>
        <v>【100.34】</v>
      </c>
      <c r="CB6" s="35">
        <f>IF(CB7="",NA(),CB7)</f>
        <v>234.57</v>
      </c>
      <c r="CC6" s="35">
        <f t="shared" ref="CC6:CK6" si="9">IF(CC7="",NA(),CC7)</f>
        <v>222.88</v>
      </c>
      <c r="CD6" s="35">
        <f t="shared" si="9"/>
        <v>204.7</v>
      </c>
      <c r="CE6" s="35">
        <f t="shared" si="9"/>
        <v>229.17</v>
      </c>
      <c r="CF6" s="35">
        <f t="shared" si="9"/>
        <v>196.02</v>
      </c>
      <c r="CG6" s="35">
        <f t="shared" si="9"/>
        <v>281.52999999999997</v>
      </c>
      <c r="CH6" s="35">
        <f t="shared" si="9"/>
        <v>207.96</v>
      </c>
      <c r="CI6" s="35">
        <f t="shared" si="9"/>
        <v>216.21</v>
      </c>
      <c r="CJ6" s="35">
        <f t="shared" si="9"/>
        <v>220.31</v>
      </c>
      <c r="CK6" s="35">
        <f t="shared" si="9"/>
        <v>230.95</v>
      </c>
      <c r="CL6" s="34" t="str">
        <f>IF(CL7="","",IF(CL7="-","【-】","【"&amp;SUBSTITUTE(TEXT(CL7,"#,##0.00"),"-","△")&amp;"】"))</f>
        <v>【136.15】</v>
      </c>
      <c r="CM6" s="35">
        <f>IF(CM7="",NA(),CM7)</f>
        <v>35.86</v>
      </c>
      <c r="CN6" s="35">
        <f t="shared" ref="CN6:CV6" si="10">IF(CN7="",NA(),CN7)</f>
        <v>35.54</v>
      </c>
      <c r="CO6" s="35">
        <f t="shared" si="10"/>
        <v>35.729999999999997</v>
      </c>
      <c r="CP6" s="35">
        <f t="shared" si="10"/>
        <v>46.25</v>
      </c>
      <c r="CQ6" s="35">
        <f t="shared" si="10"/>
        <v>45.42</v>
      </c>
      <c r="CR6" s="35">
        <f t="shared" si="10"/>
        <v>44.89</v>
      </c>
      <c r="CS6" s="35">
        <f t="shared" si="10"/>
        <v>53.51</v>
      </c>
      <c r="CT6" s="35">
        <f t="shared" si="10"/>
        <v>50.24</v>
      </c>
      <c r="CU6" s="35">
        <f t="shared" si="10"/>
        <v>49.68</v>
      </c>
      <c r="CV6" s="35">
        <f t="shared" si="10"/>
        <v>49.27</v>
      </c>
      <c r="CW6" s="34" t="str">
        <f>IF(CW7="","",IF(CW7="-","【-】","【"&amp;SUBSTITUTE(TEXT(CW7,"#,##0.00"),"-","△")&amp;"】"))</f>
        <v>【59.64】</v>
      </c>
      <c r="CX6" s="35">
        <f>IF(CX7="",NA(),CX7)</f>
        <v>80.06</v>
      </c>
      <c r="CY6" s="35">
        <f t="shared" ref="CY6:DG6" si="11">IF(CY7="",NA(),CY7)</f>
        <v>81.64</v>
      </c>
      <c r="CZ6" s="35">
        <f t="shared" si="11"/>
        <v>82.77</v>
      </c>
      <c r="DA6" s="35">
        <f t="shared" si="11"/>
        <v>84.56</v>
      </c>
      <c r="DB6" s="35">
        <f t="shared" si="11"/>
        <v>85.06</v>
      </c>
      <c r="DC6" s="35">
        <f t="shared" si="11"/>
        <v>64.89</v>
      </c>
      <c r="DD6" s="35">
        <f t="shared" si="11"/>
        <v>83.91</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0.33</v>
      </c>
      <c r="EK6" s="35">
        <f t="shared" si="14"/>
        <v>0.15</v>
      </c>
      <c r="EL6" s="35">
        <f t="shared" si="14"/>
        <v>0.13</v>
      </c>
      <c r="EM6" s="35">
        <f t="shared" si="14"/>
        <v>0.12</v>
      </c>
      <c r="EN6" s="35">
        <f t="shared" si="14"/>
        <v>0.1</v>
      </c>
      <c r="EO6" s="34" t="str">
        <f>IF(EO7="","",IF(EO7="-","【-】","【"&amp;SUBSTITUTE(TEXT(EO7,"#,##0.00"),"-","△")&amp;"】"))</f>
        <v>【0.22】</v>
      </c>
    </row>
    <row r="7" spans="1:145" s="36" customFormat="1" x14ac:dyDescent="0.15">
      <c r="A7" s="28"/>
      <c r="B7" s="37">
        <v>2019</v>
      </c>
      <c r="C7" s="37">
        <v>63614</v>
      </c>
      <c r="D7" s="37">
        <v>47</v>
      </c>
      <c r="E7" s="37">
        <v>17</v>
      </c>
      <c r="F7" s="37">
        <v>1</v>
      </c>
      <c r="G7" s="37">
        <v>0</v>
      </c>
      <c r="H7" s="37" t="s">
        <v>98</v>
      </c>
      <c r="I7" s="37" t="s">
        <v>99</v>
      </c>
      <c r="J7" s="37" t="s">
        <v>100</v>
      </c>
      <c r="K7" s="37" t="s">
        <v>101</v>
      </c>
      <c r="L7" s="37" t="s">
        <v>102</v>
      </c>
      <c r="M7" s="37" t="s">
        <v>103</v>
      </c>
      <c r="N7" s="38" t="s">
        <v>104</v>
      </c>
      <c r="O7" s="38" t="s">
        <v>105</v>
      </c>
      <c r="P7" s="38">
        <v>39.96</v>
      </c>
      <c r="Q7" s="38">
        <v>96.7</v>
      </c>
      <c r="R7" s="38">
        <v>3740</v>
      </c>
      <c r="S7" s="38">
        <v>5406</v>
      </c>
      <c r="T7" s="38">
        <v>161.66999999999999</v>
      </c>
      <c r="U7" s="38">
        <v>33.44</v>
      </c>
      <c r="V7" s="38">
        <v>2128</v>
      </c>
      <c r="W7" s="38">
        <v>0.9</v>
      </c>
      <c r="X7" s="38">
        <v>2364.44</v>
      </c>
      <c r="Y7" s="38">
        <v>71.069999999999993</v>
      </c>
      <c r="Z7" s="38">
        <v>75.77</v>
      </c>
      <c r="AA7" s="38">
        <v>79.97</v>
      </c>
      <c r="AB7" s="38">
        <v>80.650000000000006</v>
      </c>
      <c r="AC7" s="38">
        <v>76.680000000000007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1446.38</v>
      </c>
      <c r="BG7" s="38">
        <v>1372.95</v>
      </c>
      <c r="BH7" s="38">
        <v>1303.33</v>
      </c>
      <c r="BI7" s="38">
        <v>1229.68</v>
      </c>
      <c r="BJ7" s="38">
        <v>1112.3800000000001</v>
      </c>
      <c r="BK7" s="38">
        <v>1240.1600000000001</v>
      </c>
      <c r="BL7" s="38">
        <v>1111.31</v>
      </c>
      <c r="BM7" s="38">
        <v>1124.26</v>
      </c>
      <c r="BN7" s="38">
        <v>1048.23</v>
      </c>
      <c r="BO7" s="38">
        <v>1130.42</v>
      </c>
      <c r="BP7" s="38">
        <v>682.51</v>
      </c>
      <c r="BQ7" s="38">
        <v>51.5</v>
      </c>
      <c r="BR7" s="38">
        <v>54.59</v>
      </c>
      <c r="BS7" s="38">
        <v>58.05</v>
      </c>
      <c r="BT7" s="38">
        <v>53.73</v>
      </c>
      <c r="BU7" s="38">
        <v>67.98</v>
      </c>
      <c r="BV7" s="38">
        <v>60.17</v>
      </c>
      <c r="BW7" s="38">
        <v>75.540000000000006</v>
      </c>
      <c r="BX7" s="38">
        <v>80.58</v>
      </c>
      <c r="BY7" s="38">
        <v>78.92</v>
      </c>
      <c r="BZ7" s="38">
        <v>74.17</v>
      </c>
      <c r="CA7" s="38">
        <v>100.34</v>
      </c>
      <c r="CB7" s="38">
        <v>234.57</v>
      </c>
      <c r="CC7" s="38">
        <v>222.88</v>
      </c>
      <c r="CD7" s="38">
        <v>204.7</v>
      </c>
      <c r="CE7" s="38">
        <v>229.17</v>
      </c>
      <c r="CF7" s="38">
        <v>196.02</v>
      </c>
      <c r="CG7" s="38">
        <v>281.52999999999997</v>
      </c>
      <c r="CH7" s="38">
        <v>207.96</v>
      </c>
      <c r="CI7" s="38">
        <v>216.21</v>
      </c>
      <c r="CJ7" s="38">
        <v>220.31</v>
      </c>
      <c r="CK7" s="38">
        <v>230.95</v>
      </c>
      <c r="CL7" s="38">
        <v>136.15</v>
      </c>
      <c r="CM7" s="38">
        <v>35.86</v>
      </c>
      <c r="CN7" s="38">
        <v>35.54</v>
      </c>
      <c r="CO7" s="38">
        <v>35.729999999999997</v>
      </c>
      <c r="CP7" s="38">
        <v>46.25</v>
      </c>
      <c r="CQ7" s="38">
        <v>45.42</v>
      </c>
      <c r="CR7" s="38">
        <v>44.89</v>
      </c>
      <c r="CS7" s="38">
        <v>53.51</v>
      </c>
      <c r="CT7" s="38">
        <v>50.24</v>
      </c>
      <c r="CU7" s="38">
        <v>49.68</v>
      </c>
      <c r="CV7" s="38">
        <v>49.27</v>
      </c>
      <c r="CW7" s="38">
        <v>59.64</v>
      </c>
      <c r="CX7" s="38">
        <v>80.06</v>
      </c>
      <c r="CY7" s="38">
        <v>81.64</v>
      </c>
      <c r="CZ7" s="38">
        <v>82.77</v>
      </c>
      <c r="DA7" s="38">
        <v>84.56</v>
      </c>
      <c r="DB7" s="38">
        <v>85.06</v>
      </c>
      <c r="DC7" s="38">
        <v>64.89</v>
      </c>
      <c r="DD7" s="38">
        <v>83.91</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0.33</v>
      </c>
      <c r="EK7" s="38">
        <v>0.15</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環境整備課</cp:lastModifiedBy>
  <cp:lastPrinted>2021-01-26T02:09:16Z</cp:lastPrinted>
  <dcterms:created xsi:type="dcterms:W3CDTF">2020-12-04T02:43:08Z</dcterms:created>
  <dcterms:modified xsi:type="dcterms:W3CDTF">2021-01-26T02:10:15Z</dcterms:modified>
  <cp:category/>
</cp:coreProperties>
</file>