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J:\下水道業務係\☆照会回答\R2\01‗経営比較分析\"/>
    </mc:Choice>
  </mc:AlternateContent>
  <xr:revisionPtr revIDLastSave="0" documentId="13_ncr:1_{EBFD3624-923E-410B-8803-2CBC8E14C6AA}" xr6:coauthVersionLast="36" xr6:coauthVersionMax="36" xr10:uidLastSave="{00000000-0000-0000-0000-000000000000}"/>
  <workbookProtection workbookAlgorithmName="SHA-512" workbookHashValue="kmB72i0W7L3NZMORwaCmLL3Y+9qKBOJFkX3g2PD+vf/huGBKS/qvYTyK31j6Y/ic+GwFU5O+jnk2YJif+bHPfA==" workbookSaltValue="aHQ3bIaDGfEWqfXTYkhyPA==" workbookSpinCount="100000" lockStructure="1"/>
  <bookViews>
    <workbookView xWindow="0" yWindow="0" windowWidth="20490" windowHeight="754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<sst xmlns="http://schemas.openxmlformats.org/spreadsheetml/2006/main" count="241" uniqueCount="121">
  <si>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</si>
  <si>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</si>
  <si>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</si>
  <si>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</si>
  <si>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</si>
  <si>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</si>
  <si>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</si>
  <si>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</si>
  <si>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</si>
  <si>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</si>
  <si>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</si>
  <si>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</si>
  <si>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</si>
  <si>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</si>
  <si>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</si>
  <si>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</si>
  <si>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</si>
  <si>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</si>
  <si>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</si>
  <si>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</si>
  <si>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</si>
  <si>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</si>
  <si>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</si>
  <si>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</si>
  <si>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</si>
  <si>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</si>
  <si>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</si>
  <si>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</si>
  <si>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</si>
  <si>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</si>
  <si>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</si>
  <si>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</si>
  <si>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</si>
  <si>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</si>
  <si>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</si>
  <si>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</si>
  <si>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</si>
  <si>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</si>
  <si>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</si>
  <si>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</si>
  <si>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</si>
  <si>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</si>
  <si>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</si>
  <si>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</si>
  <si>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</si>
  <si>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</si>
  <si>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</si>
  <si>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</si>
  <si>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</si>
  <si>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</si>
  <si>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</si>
  <si>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</si>
  <si>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</si>
  <si>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</si>
  <si>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</si>
  <si>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</si>
  <si>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</si>
  <si>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</si>
  <si>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</si>
  <si>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</si>
  <si>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</si>
  <si>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</si>
  <si>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</si>
  <si>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</si>
  <si>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</si>
  <si>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</si>
  <si>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</si>
  <si>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</si>
  <si>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</si>
  <si>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</si>
  <si>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</si>
  <si>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</si>
  <si>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</si>
  <si>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</si>
  <si>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</si>
  <si>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</si>
  <si>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</si>
  <si>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</si>
  <si>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</si>
  <si>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</si>
  <si>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</si>
  <si>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</si>
  <si>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</si>
  <si>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</si>
  <si>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</si>
  <si>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</si>
  <si>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</si>
  <si>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</si>
  <si>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</si>
  <si>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</si>
  <si>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</si>
  <si>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</si>
  <si>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</si>
  <si>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</si>
  <si>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</si>
  <si>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</si>
  <si>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</si>
  <si>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</si>
  <si>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</si>
  <si>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東根市</t>
  </si>
  <si>
    <t>法非適用</t>
  </si>
  <si>
    <t>下水道事業</t>
  </si>
  <si>
    <t>公共下水道</t>
  </si>
  <si>
    <t>Bd1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</si>
  <si>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</si>
  <si>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</si>
  <si>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</si>
  <si>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</si>
  <si>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</si>
  <si>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</si>
  <si>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</si>
  <si>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</si>
  <si>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</si>
  <si>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</si>
  <si>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</si>
  <si>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</si>
  <si>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</si>
  <si>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</si>
  <si>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市では、R元年度にストックマネジメント事業による下水道施設の更新計画の策定、R2年度に公営企業法の適用を行いました。また、同年度中に経営戦略の策定を予定しています。管渠の整備が一段落し、維持管理・更新の時代を迎えるに当たり、今以上に公営企業として高い質での財政マネジメントが求められます。
　経営健全化に関する指標はいずれも比較的安定していますが、より経営を健全化させるため、汚水処理費の削減が課題となります。今後、管渠の整備完了に向けて有収水量および使用料収入が停滞することが予想されます。こうした状況の中で汚水処理費を削減するため、ランニングコストの削減や使用料改定の検討など、収支両方の面で改善を進めていく必要があります。
　また、今後の維持管理・更新の時代において安定した経営を行うため、長期的な視点に立った事業を進めていく必要があります。そのために、ストックマネジメント計画に基づき運用を行い、計画を随時検証、更新し、維持管理・更新事業の最適化を図っていくことが必要です。
　これらの取り組みを通し、住民サービスの安定的供給に努めます。</t>
    <rPh sb="7" eb="8">
      <t>モト</t>
    </rPh>
    <rPh sb="21" eb="23">
      <t>ジギョウ</t>
    </rPh>
    <rPh sb="26" eb="29">
      <t>ゲスイドウ</t>
    </rPh>
    <rPh sb="29" eb="31">
      <t>シセツ</t>
    </rPh>
    <rPh sb="32" eb="34">
      <t>コウシン</t>
    </rPh>
    <rPh sb="34" eb="36">
      <t>ケイカク</t>
    </rPh>
    <rPh sb="54" eb="55">
      <t>オコナ</t>
    </rPh>
    <rPh sb="63" eb="64">
      <t>ドウ</t>
    </rPh>
    <rPh sb="64" eb="66">
      <t>ネンド</t>
    </rPh>
    <rPh sb="66" eb="67">
      <t>チュウ</t>
    </rPh>
    <rPh sb="68" eb="70">
      <t>ケイエイ</t>
    </rPh>
    <rPh sb="70" eb="72">
      <t>センリャク</t>
    </rPh>
    <rPh sb="73" eb="75">
      <t>サクテイ</t>
    </rPh>
    <rPh sb="76" eb="78">
      <t>ヨテイ</t>
    </rPh>
    <rPh sb="289" eb="291">
      <t>ケントウ</t>
    </rPh>
    <rPh sb="397" eb="398">
      <t>モト</t>
    </rPh>
    <rPh sb="400" eb="402">
      <t>ウンヨウ</t>
    </rPh>
    <rPh sb="403" eb="404">
      <t>オコナ</t>
    </rPh>
    <rPh sb="411" eb="413">
      <t>ケンショウ</t>
    </rPh>
    <rPh sb="472" eb="473">
      <t>ツト</t>
    </rPh>
    <phoneticPr fontId="4"/>
  </si>
  <si>
    <t>　収益的収支比率及び、汚水処理原価についてはR2年度より地方公営企業法の適用に伴う打切決算のため、一時的な大きな変動があります。
【収益的収支比率】
　市全体の人口増、水洗化率向上の影響により、有収水量・使用料収入ともに増加傾向にあります。
　H30年度に比率が低下していますが、これはH30年度から新たに始まったストックマネジメント事業により、管渠等の点検調査にかかる費用が純増したことによる影響です。
　単年度の収支は黒字ではありませんが、前述のとおり使用料収入は増加しており、収益的収支比率は90%以上を維持しています。
【企業債残高対事業規模比率】
　毎年の企業債借入額については、当該年度の投資規模と使用料収入のバランス、今後の事業推移等を把握したうえで決定しています。当該比率を類似団体と比較すると、低い水準であることがわかります。
【経費回収率】
　汚水処理費の財源として使用料以外の収入（受益者負担金等）を計上しているため100%には至っていません。有収水量の増加に伴い使用料収入は増加傾向にあるものの、それを上回る規模で流域下水道の維持管理負担金が変動するため、経費回収率は年によって上下します。
【汚水処理原価】
　有収水量が増加傾向にあるものの、汚水処理費中大きな割合を占める流域下水道維持管理負担金が増加しているため、汚水処理原価の低減には至っていません。大きな変動もなく安定していると言えますが、近年は減少傾向にある類似団体との差が広がっています。
【水洗化率】
　R2年度の公共下水道整備概成へ向けてゆるやかに増加しています。H28年度は他年度と比較して大きく増加していますが、これは集計方法を見直したことによる影響であり、急激に水洗化が進んだことを示すものではありません。</t>
    <rPh sb="663" eb="665">
      <t>ガイセイ</t>
    </rPh>
    <phoneticPr fontId="16"/>
  </si>
  <si>
    <t>　S62年に供用開始してから30年を迎え、当時敷設した管渠を中心に設備が老朽化してきています。これに対し、H26年度より管渠の改修工事（長寿命化工事）に着手しています。
　また、R2年度の下水道整備概成後に管渠更新に本格的にシフトしていくことを見据え、R1年度にストックマネジメント計画を策定しました。</t>
    <rPh sb="128" eb="130">
      <t>ネンド</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</si>
</sst>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320DCE99-6EA1-41EF-8395-EB8416C094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C4-4190-850C-50CABAB40A8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0.38</c:v>
                </c:pt>
                <c:pt idx="1">
                  <c:v>0.01</c:v>
                </c:pt>
                <c:pt idx="2">
                  <c:v>0.13</c:v>
                </c:pt>
                <c:pt idx="3">
                  <c:v>0.1</c:v>
                </c:pt>
                <c:pt idx="4">
                  <c:v>0.09</c:v>
                </c:pt>
              </c:numCache>
            </c:numRef>
          </c:val>
          <c:smooth val="0"/>
          <c:extLst>
            <c:ext xmlns:c16="http://schemas.microsoft.com/office/drawing/2014/chart" uri="{C3380CC4-5D6E-409C-BE32-E72D297353CC}">
              <c16:uniqueId val="{00000001-E6C4-4190-850C-50CABAB40A8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17-40C2-93CA-FAAB3041FD1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c:v>
                </c:pt>
                <c:pt idx="1">
                  <c:v>61.03</c:v>
                </c:pt>
                <c:pt idx="2">
                  <c:v>64.959999999999994</c:v>
                </c:pt>
                <c:pt idx="3">
                  <c:v>65.040000000000006</c:v>
                </c:pt>
                <c:pt idx="4">
                  <c:v>68.31</c:v>
                </c:pt>
              </c:numCache>
            </c:numRef>
          </c:val>
          <c:smooth val="0"/>
          <c:extLst>
            <c:ext xmlns:c16="http://schemas.microsoft.com/office/drawing/2014/chart" uri="{C3380CC4-5D6E-409C-BE32-E72D297353CC}">
              <c16:uniqueId val="{00000001-5017-40C2-93CA-FAAB3041FD1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84.96</c:v>
                </c:pt>
                <c:pt idx="1">
                  <c:v>87.37</c:v>
                </c:pt>
                <c:pt idx="2">
                  <c:v>89.44</c:v>
                </c:pt>
                <c:pt idx="3">
                  <c:v>91.46</c:v>
                </c:pt>
                <c:pt idx="4">
                  <c:v>93.42</c:v>
                </c:pt>
              </c:numCache>
            </c:numRef>
          </c:val>
          <c:extLst>
            <c:ext xmlns:c16="http://schemas.microsoft.com/office/drawing/2014/chart" uri="{C3380CC4-5D6E-409C-BE32-E72D297353CC}">
              <c16:uniqueId val="{00000000-8885-4CD9-A8E5-C45AD55A1F8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86.78</c:v>
                </c:pt>
                <c:pt idx="1">
                  <c:v>86.83</c:v>
                </c:pt>
                <c:pt idx="2">
                  <c:v>92.3</c:v>
                </c:pt>
                <c:pt idx="3">
                  <c:v>92.55</c:v>
                </c:pt>
                <c:pt idx="4">
                  <c:v>92.62</c:v>
                </c:pt>
              </c:numCache>
            </c:numRef>
          </c:val>
          <c:smooth val="0"/>
          <c:extLst>
            <c:ext xmlns:c16="http://schemas.microsoft.com/office/drawing/2014/chart" uri="{C3380CC4-5D6E-409C-BE32-E72D297353CC}">
              <c16:uniqueId val="{00000001-8885-4CD9-A8E5-C45AD55A1F8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91.9</c:v>
                </c:pt>
                <c:pt idx="1">
                  <c:v>95.65</c:v>
                </c:pt>
                <c:pt idx="2">
                  <c:v>96.31</c:v>
                </c:pt>
                <c:pt idx="3">
                  <c:v>96.11</c:v>
                </c:pt>
                <c:pt idx="4">
                  <c:v>100.55</c:v>
                </c:pt>
              </c:numCache>
            </c:numRef>
          </c:val>
          <c:extLst>
            <c:ext xmlns:c16="http://schemas.microsoft.com/office/drawing/2014/chart" uri="{C3380CC4-5D6E-409C-BE32-E72D297353CC}">
              <c16:uniqueId val="{00000000-FCD4-4257-A4FA-446207D0BD4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D4-4257-A4FA-446207D0BD4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12-4C42-851D-8668114AC2C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12-4C42-851D-8668114AC2C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C6-4864-85B4-1DDA7C02CCD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C6-4864-85B4-1DDA7C02CCD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2B-4944-8B53-3ABC14624DF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2B-4944-8B53-3ABC14624DF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4C-47CE-B7E1-0800119E41A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4C-47CE-B7E1-0800119E41A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668</c:v>
                </c:pt>
                <c:pt idx="1">
                  <c:v>644.36</c:v>
                </c:pt>
                <c:pt idx="2">
                  <c:v>526</c:v>
                </c:pt>
                <c:pt idx="3">
                  <c:v>505.36</c:v>
                </c:pt>
                <c:pt idx="4">
                  <c:v>522.97</c:v>
                </c:pt>
              </c:numCache>
            </c:numRef>
          </c:val>
          <c:extLst>
            <c:ext xmlns:c16="http://schemas.microsoft.com/office/drawing/2014/chart" uri="{C3380CC4-5D6E-409C-BE32-E72D297353CC}">
              <c16:uniqueId val="{00000000-802A-4698-A006-1F2B7A51DA6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1031.56</c:v>
                </c:pt>
                <c:pt idx="1">
                  <c:v>1053.93</c:v>
                </c:pt>
                <c:pt idx="2">
                  <c:v>799.41</c:v>
                </c:pt>
                <c:pt idx="3">
                  <c:v>820.36</c:v>
                </c:pt>
                <c:pt idx="4">
                  <c:v>847.44</c:v>
                </c:pt>
              </c:numCache>
            </c:numRef>
          </c:val>
          <c:smooth val="0"/>
          <c:extLst>
            <c:ext xmlns:c16="http://schemas.microsoft.com/office/drawing/2014/chart" uri="{C3380CC4-5D6E-409C-BE32-E72D297353CC}">
              <c16:uniqueId val="{00000001-802A-4698-A006-1F2B7A51DA6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88.02</c:v>
                </c:pt>
                <c:pt idx="1">
                  <c:v>95.77</c:v>
                </c:pt>
                <c:pt idx="2">
                  <c:v>91.36</c:v>
                </c:pt>
                <c:pt idx="3">
                  <c:v>89.57</c:v>
                </c:pt>
                <c:pt idx="4">
                  <c:v>91.39</c:v>
                </c:pt>
              </c:numCache>
            </c:numRef>
          </c:val>
          <c:extLst>
            <c:ext xmlns:c16="http://schemas.microsoft.com/office/drawing/2014/chart" uri="{C3380CC4-5D6E-409C-BE32-E72D297353CC}">
              <c16:uniqueId val="{00000000-58D3-4718-B7D4-503418A3204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84.32</c:v>
                </c:pt>
                <c:pt idx="1">
                  <c:v>85.23</c:v>
                </c:pt>
                <c:pt idx="2">
                  <c:v>96.54</c:v>
                </c:pt>
                <c:pt idx="3">
                  <c:v>95.4</c:v>
                </c:pt>
                <c:pt idx="4">
                  <c:v>94.69</c:v>
                </c:pt>
              </c:numCache>
            </c:numRef>
          </c:val>
          <c:smooth val="0"/>
          <c:extLst>
            <c:ext xmlns:c16="http://schemas.microsoft.com/office/drawing/2014/chart" uri="{C3380CC4-5D6E-409C-BE32-E72D297353CC}">
              <c16:uniqueId val="{00000001-58D3-4718-B7D4-503418A3204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201.07</c:v>
                </c:pt>
                <c:pt idx="1">
                  <c:v>201.36</c:v>
                </c:pt>
                <c:pt idx="2">
                  <c:v>206.75</c:v>
                </c:pt>
                <c:pt idx="3">
                  <c:v>209.71</c:v>
                </c:pt>
                <c:pt idx="4">
                  <c:v>186.8</c:v>
                </c:pt>
              </c:numCache>
            </c:numRef>
          </c:val>
          <c:extLst>
            <c:ext xmlns:c16="http://schemas.microsoft.com/office/drawing/2014/chart" uri="{C3380CC4-5D6E-409C-BE32-E72D297353CC}">
              <c16:uniqueId val="{00000000-479B-46E3-8F9B-DED22FCBE72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188.12</c:v>
                </c:pt>
                <c:pt idx="1">
                  <c:v>185.7</c:v>
                </c:pt>
                <c:pt idx="2">
                  <c:v>162.81</c:v>
                </c:pt>
                <c:pt idx="3">
                  <c:v>163.19999999999999</c:v>
                </c:pt>
                <c:pt idx="4">
                  <c:v>159.78</c:v>
                </c:pt>
              </c:numCache>
            </c:numRef>
          </c:val>
          <c:smooth val="0"/>
          <c:extLst>
            <c:ext xmlns:c16="http://schemas.microsoft.com/office/drawing/2014/chart" uri="{C3380CC4-5D6E-409C-BE32-E72D297353CC}">
              <c16:uniqueId val="{00000001-479B-46E3-8F9B-DED22FCBE72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東根市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Bd1</v>
      </c>
      <c r="X8" s="78"/>
      <c r="Y8" s="78"/>
      <c r="Z8" s="78"/>
      <c r="AA8" s="78"/>
      <c r="AB8" s="78"/>
      <c r="AC8" s="78"/>
      <c r="AD8" s="79" t="str">
        <f>データ!$M$6</f>
        <v>非設置</v>
      </c>
      <c r="AE8" s="79"/>
      <c r="AF8" s="79"/>
      <c r="AG8" s="79"/>
      <c r="AH8" s="79"/>
      <c r="AI8" s="79"/>
      <c r="AJ8" s="79"/>
      <c r="AK8" s="3"/>
      <c r="AL8" s="75">
        <f>データ!S6</f>
        <v>47954</v>
      </c>
      <c r="AM8" s="75"/>
      <c r="AN8" s="75"/>
      <c r="AO8" s="75"/>
      <c r="AP8" s="75"/>
      <c r="AQ8" s="75"/>
      <c r="AR8" s="75"/>
      <c r="AS8" s="75"/>
      <c r="AT8" s="74">
        <f>データ!T6</f>
        <v>206.94</v>
      </c>
      <c r="AU8" s="74"/>
      <c r="AV8" s="74"/>
      <c r="AW8" s="74"/>
      <c r="AX8" s="74"/>
      <c r="AY8" s="74"/>
      <c r="AZ8" s="74"/>
      <c r="BA8" s="74"/>
      <c r="BB8" s="74">
        <f>データ!U6</f>
        <v>231.73</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90.98</v>
      </c>
      <c r="Q10" s="74"/>
      <c r="R10" s="74"/>
      <c r="S10" s="74"/>
      <c r="T10" s="74"/>
      <c r="U10" s="74"/>
      <c r="V10" s="74"/>
      <c r="W10" s="74">
        <f>データ!Q6</f>
        <v>88.16</v>
      </c>
      <c r="X10" s="74"/>
      <c r="Y10" s="74"/>
      <c r="Z10" s="74"/>
      <c r="AA10" s="74"/>
      <c r="AB10" s="74"/>
      <c r="AC10" s="74"/>
      <c r="AD10" s="75">
        <f>データ!R6</f>
        <v>3300</v>
      </c>
      <c r="AE10" s="75"/>
      <c r="AF10" s="75"/>
      <c r="AG10" s="75"/>
      <c r="AH10" s="75"/>
      <c r="AI10" s="75"/>
      <c r="AJ10" s="75"/>
      <c r="AK10" s="2"/>
      <c r="AL10" s="75">
        <f>データ!V6</f>
        <v>43416</v>
      </c>
      <c r="AM10" s="75"/>
      <c r="AN10" s="75"/>
      <c r="AO10" s="75"/>
      <c r="AP10" s="75"/>
      <c r="AQ10" s="75"/>
      <c r="AR10" s="75"/>
      <c r="AS10" s="75"/>
      <c r="AT10" s="74">
        <f>データ!W6</f>
        <v>16.64</v>
      </c>
      <c r="AU10" s="74"/>
      <c r="AV10" s="74"/>
      <c r="AW10" s="74"/>
      <c r="AX10" s="74"/>
      <c r="AY10" s="74"/>
      <c r="AZ10" s="74"/>
      <c r="BA10" s="74"/>
      <c r="BB10" s="74">
        <f>データ!X6</f>
        <v>2609.13</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118</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45</v>
      </c>
      <c r="O86" s="26" t="str">
        <f>データ!EO6</f>
        <v>【0.22】</v>
      </c>
    </row>
  </sheetData>
  <sheetProtection algorithmName="SHA-512" hashValue="eTRvA7nRd4qeBe0IPlFtcJqBYpZ+7QDobWHrILk8oITdjIKuP7FK0sKbJHB7j7+Qi5iRz/ftiLUhTDfaW0yDkQ==" saltValue="sosY2GKs77hyAqBGBPDvH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62111</v>
      </c>
      <c r="D6" s="33">
        <f t="shared" si="3"/>
        <v>47</v>
      </c>
      <c r="E6" s="33">
        <f t="shared" si="3"/>
        <v>17</v>
      </c>
      <c r="F6" s="33">
        <f t="shared" si="3"/>
        <v>1</v>
      </c>
      <c r="G6" s="33">
        <f t="shared" si="3"/>
        <v>0</v>
      </c>
      <c r="H6" s="33" t="str">
        <f t="shared" si="3"/>
        <v>山形県　東根市</v>
      </c>
      <c r="I6" s="33" t="str">
        <f t="shared" si="3"/>
        <v>法非適用</v>
      </c>
      <c r="J6" s="33" t="str">
        <f t="shared" si="3"/>
        <v>下水道事業</v>
      </c>
      <c r="K6" s="33" t="str">
        <f t="shared" si="3"/>
        <v>公共下水道</v>
      </c>
      <c r="L6" s="33" t="str">
        <f t="shared" si="3"/>
        <v>Bd1</v>
      </c>
      <c r="M6" s="33" t="str">
        <f t="shared" si="3"/>
        <v>非設置</v>
      </c>
      <c r="N6" s="34" t="str">
        <f t="shared" si="3"/>
        <v>-</v>
      </c>
      <c r="O6" s="34" t="str">
        <f t="shared" si="3"/>
        <v>該当数値なし</v>
      </c>
      <c r="P6" s="34">
        <f t="shared" si="3"/>
        <v>90.98</v>
      </c>
      <c r="Q6" s="34">
        <f t="shared" si="3"/>
        <v>88.16</v>
      </c>
      <c r="R6" s="34">
        <f t="shared" si="3"/>
        <v>3300</v>
      </c>
      <c r="S6" s="34">
        <f t="shared" si="3"/>
        <v>47954</v>
      </c>
      <c r="T6" s="34">
        <f t="shared" si="3"/>
        <v>206.94</v>
      </c>
      <c r="U6" s="34">
        <f t="shared" si="3"/>
        <v>231.73</v>
      </c>
      <c r="V6" s="34">
        <f t="shared" si="3"/>
        <v>43416</v>
      </c>
      <c r="W6" s="34">
        <f t="shared" si="3"/>
        <v>16.64</v>
      </c>
      <c r="X6" s="34">
        <f t="shared" si="3"/>
        <v>2609.13</v>
      </c>
      <c r="Y6" s="35">
        <f>IF(Y7="",NA(),Y7)</f>
        <v>91.9</v>
      </c>
      <c r="Z6" s="35">
        <f t="shared" ref="Z6:AH6" si="4">IF(Z7="",NA(),Z7)</f>
        <v>95.65</v>
      </c>
      <c r="AA6" s="35">
        <f t="shared" si="4"/>
        <v>96.31</v>
      </c>
      <c r="AB6" s="35">
        <f t="shared" si="4"/>
        <v>96.11</v>
      </c>
      <c r="AC6" s="35">
        <f t="shared" si="4"/>
        <v>100.55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668</v>
      </c>
      <c r="BG6" s="35">
        <f t="shared" ref="BG6:BO6" si="7">IF(BG7="",NA(),BG7)</f>
        <v>644.36</v>
      </c>
      <c r="BH6" s="35">
        <f t="shared" si="7"/>
        <v>526</v>
      </c>
      <c r="BI6" s="35">
        <f t="shared" si="7"/>
        <v>505.36</v>
      </c>
      <c r="BJ6" s="35">
        <f t="shared" si="7"/>
        <v>522.97</v>
      </c>
      <c r="BK6" s="35">
        <f t="shared" si="7"/>
        <v>1031.56</v>
      </c>
      <c r="BL6" s="35">
        <f t="shared" si="7"/>
        <v>1053.93</v>
      </c>
      <c r="BM6" s="35">
        <f t="shared" si="7"/>
        <v>799.41</v>
      </c>
      <c r="BN6" s="35">
        <f t="shared" si="7"/>
        <v>820.36</v>
      </c>
      <c r="BO6" s="35">
        <f t="shared" si="7"/>
        <v>847.44</v>
      </c>
      <c r="BP6" s="34" t="str">
        <f>IF(BP7="","",IF(BP7="-","【-】","【"&amp;SUBSTITUTE(TEXT(BP7,"#,##0.00"),"-","△")&amp;"】"))</f>
        <v>【682.51】</v>
      </c>
      <c r="BQ6" s="35">
        <f>IF(BQ7="",NA(),BQ7)</f>
        <v>88.02</v>
      </c>
      <c r="BR6" s="35">
        <f t="shared" ref="BR6:BZ6" si="8">IF(BR7="",NA(),BR7)</f>
        <v>95.77</v>
      </c>
      <c r="BS6" s="35">
        <f t="shared" si="8"/>
        <v>91.36</v>
      </c>
      <c r="BT6" s="35">
        <f t="shared" si="8"/>
        <v>89.57</v>
      </c>
      <c r="BU6" s="35">
        <f t="shared" si="8"/>
        <v>91.39</v>
      </c>
      <c r="BV6" s="35">
        <f t="shared" si="8"/>
        <v>84.32</v>
      </c>
      <c r="BW6" s="35">
        <f t="shared" si="8"/>
        <v>85.23</v>
      </c>
      <c r="BX6" s="35">
        <f t="shared" si="8"/>
        <v>96.54</v>
      </c>
      <c r="BY6" s="35">
        <f t="shared" si="8"/>
        <v>95.4</v>
      </c>
      <c r="BZ6" s="35">
        <f t="shared" si="8"/>
        <v>94.69</v>
      </c>
      <c r="CA6" s="34" t="str">
        <f>IF(CA7="","",IF(CA7="-","【-】","【"&amp;SUBSTITUTE(TEXT(CA7,"#,##0.00"),"-","△")&amp;"】"))</f>
        <v>【100.34】</v>
      </c>
      <c r="CB6" s="35">
        <f>IF(CB7="",NA(),CB7)</f>
        <v>201.07</v>
      </c>
      <c r="CC6" s="35">
        <f t="shared" ref="CC6:CK6" si="9">IF(CC7="",NA(),CC7)</f>
        <v>201.36</v>
      </c>
      <c r="CD6" s="35">
        <f t="shared" si="9"/>
        <v>206.75</v>
      </c>
      <c r="CE6" s="35">
        <f t="shared" si="9"/>
        <v>209.71</v>
      </c>
      <c r="CF6" s="35">
        <f t="shared" si="9"/>
        <v>186.8</v>
      </c>
      <c r="CG6" s="35">
        <f t="shared" si="9"/>
        <v>188.12</v>
      </c>
      <c r="CH6" s="35">
        <f t="shared" si="9"/>
        <v>185.7</v>
      </c>
      <c r="CI6" s="35">
        <f t="shared" si="9"/>
        <v>162.81</v>
      </c>
      <c r="CJ6" s="35">
        <f t="shared" si="9"/>
        <v>163.19999999999999</v>
      </c>
      <c r="CK6" s="35">
        <f t="shared" si="9"/>
        <v>159.78</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60</v>
      </c>
      <c r="CS6" s="35">
        <f t="shared" si="10"/>
        <v>61.03</v>
      </c>
      <c r="CT6" s="35">
        <f t="shared" si="10"/>
        <v>64.959999999999994</v>
      </c>
      <c r="CU6" s="35">
        <f t="shared" si="10"/>
        <v>65.040000000000006</v>
      </c>
      <c r="CV6" s="35">
        <f t="shared" si="10"/>
        <v>68.31</v>
      </c>
      <c r="CW6" s="34" t="str">
        <f>IF(CW7="","",IF(CW7="-","【-】","【"&amp;SUBSTITUTE(TEXT(CW7,"#,##0.00"),"-","△")&amp;"】"))</f>
        <v>【59.64】</v>
      </c>
      <c r="CX6" s="35">
        <f>IF(CX7="",NA(),CX7)</f>
        <v>84.96</v>
      </c>
      <c r="CY6" s="35">
        <f t="shared" ref="CY6:DG6" si="11">IF(CY7="",NA(),CY7)</f>
        <v>87.37</v>
      </c>
      <c r="CZ6" s="35">
        <f t="shared" si="11"/>
        <v>89.44</v>
      </c>
      <c r="DA6" s="35">
        <f t="shared" si="11"/>
        <v>91.46</v>
      </c>
      <c r="DB6" s="35">
        <f t="shared" si="11"/>
        <v>93.42</v>
      </c>
      <c r="DC6" s="35">
        <f t="shared" si="11"/>
        <v>86.78</v>
      </c>
      <c r="DD6" s="35">
        <f t="shared" si="11"/>
        <v>86.83</v>
      </c>
      <c r="DE6" s="35">
        <f t="shared" si="11"/>
        <v>92.3</v>
      </c>
      <c r="DF6" s="35">
        <f t="shared" si="11"/>
        <v>92.55</v>
      </c>
      <c r="DG6" s="35">
        <f t="shared" si="11"/>
        <v>92.62</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0.38</v>
      </c>
      <c r="EK6" s="35">
        <f t="shared" si="14"/>
        <v>0.01</v>
      </c>
      <c r="EL6" s="35">
        <f t="shared" si="14"/>
        <v>0.13</v>
      </c>
      <c r="EM6" s="35">
        <f t="shared" si="14"/>
        <v>0.1</v>
      </c>
      <c r="EN6" s="35">
        <f t="shared" si="14"/>
        <v>0.09</v>
      </c>
      <c r="EO6" s="34" t="str">
        <f>IF(EO7="","",IF(EO7="-","【-】","【"&amp;SUBSTITUTE(TEXT(EO7,"#,##0.00"),"-","△")&amp;"】"))</f>
        <v>【0.22】</v>
      </c>
    </row>
    <row r="7" spans="1:145" s="36" customFormat="1" x14ac:dyDescent="0.15">
      <c r="A7" s="28"/>
      <c r="B7" s="37">
        <v>2019</v>
      </c>
      <c r="C7" s="37">
        <v>62111</v>
      </c>
      <c r="D7" s="37">
        <v>47</v>
      </c>
      <c r="E7" s="37">
        <v>17</v>
      </c>
      <c r="F7" s="37">
        <v>1</v>
      </c>
      <c r="G7" s="37">
        <v>0</v>
      </c>
      <c r="H7" s="37" t="s">
        <v>99</v>
      </c>
      <c r="I7" s="37" t="s">
        <v>100</v>
      </c>
      <c r="J7" s="37" t="s">
        <v>101</v>
      </c>
      <c r="K7" s="37" t="s">
        <v>102</v>
      </c>
      <c r="L7" s="37" t="s">
        <v>103</v>
      </c>
      <c r="M7" s="37" t="s">
        <v>104</v>
      </c>
      <c r="N7" s="38" t="s">
        <v>105</v>
      </c>
      <c r="O7" s="38" t="s">
        <v>106</v>
      </c>
      <c r="P7" s="38">
        <v>90.98</v>
      </c>
      <c r="Q7" s="38">
        <v>88.16</v>
      </c>
      <c r="R7" s="38">
        <v>3300</v>
      </c>
      <c r="S7" s="38">
        <v>47954</v>
      </c>
      <c r="T7" s="38">
        <v>206.94</v>
      </c>
      <c r="U7" s="38">
        <v>231.73</v>
      </c>
      <c r="V7" s="38">
        <v>43416</v>
      </c>
      <c r="W7" s="38">
        <v>16.64</v>
      </c>
      <c r="X7" s="38">
        <v>2609.13</v>
      </c>
      <c r="Y7" s="38">
        <v>91.9</v>
      </c>
      <c r="Z7" s="38">
        <v>95.65</v>
      </c>
      <c r="AA7" s="38">
        <v>96.31</v>
      </c>
      <c r="AB7" s="38">
        <v>96.11</v>
      </c>
      <c r="AC7" s="38">
        <v>100.55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668</v>
      </c>
      <c r="BG7" s="38">
        <v>644.36</v>
      </c>
      <c r="BH7" s="38">
        <v>526</v>
      </c>
      <c r="BI7" s="38">
        <v>505.36</v>
      </c>
      <c r="BJ7" s="38">
        <v>522.97</v>
      </c>
      <c r="BK7" s="38">
        <v>1031.56</v>
      </c>
      <c r="BL7" s="38">
        <v>1053.93</v>
      </c>
      <c r="BM7" s="38">
        <v>799.41</v>
      </c>
      <c r="BN7" s="38">
        <v>820.36</v>
      </c>
      <c r="BO7" s="38">
        <v>847.44</v>
      </c>
      <c r="BP7" s="38">
        <v>682.51</v>
      </c>
      <c r="BQ7" s="38">
        <v>88.02</v>
      </c>
      <c r="BR7" s="38">
        <v>95.77</v>
      </c>
      <c r="BS7" s="38">
        <v>91.36</v>
      </c>
      <c r="BT7" s="38">
        <v>89.57</v>
      </c>
      <c r="BU7" s="38">
        <v>91.39</v>
      </c>
      <c r="BV7" s="38">
        <v>84.32</v>
      </c>
      <c r="BW7" s="38">
        <v>85.23</v>
      </c>
      <c r="BX7" s="38">
        <v>96.54</v>
      </c>
      <c r="BY7" s="38">
        <v>95.4</v>
      </c>
      <c r="BZ7" s="38">
        <v>94.69</v>
      </c>
      <c r="CA7" s="38">
        <v>100.34</v>
      </c>
      <c r="CB7" s="38">
        <v>201.07</v>
      </c>
      <c r="CC7" s="38">
        <v>201.36</v>
      </c>
      <c r="CD7" s="38">
        <v>206.75</v>
      </c>
      <c r="CE7" s="38">
        <v>209.71</v>
      </c>
      <c r="CF7" s="38">
        <v>186.8</v>
      </c>
      <c r="CG7" s="38">
        <v>188.12</v>
      </c>
      <c r="CH7" s="38">
        <v>185.7</v>
      </c>
      <c r="CI7" s="38">
        <v>162.81</v>
      </c>
      <c r="CJ7" s="38">
        <v>163.19999999999999</v>
      </c>
      <c r="CK7" s="38">
        <v>159.78</v>
      </c>
      <c r="CL7" s="38">
        <v>136.15</v>
      </c>
      <c r="CM7" s="38" t="s">
        <v>105</v>
      </c>
      <c r="CN7" s="38" t="s">
        <v>105</v>
      </c>
      <c r="CO7" s="38" t="s">
        <v>105</v>
      </c>
      <c r="CP7" s="38" t="s">
        <v>105</v>
      </c>
      <c r="CQ7" s="38" t="s">
        <v>105</v>
      </c>
      <c r="CR7" s="38">
        <v>60</v>
      </c>
      <c r="CS7" s="38">
        <v>61.03</v>
      </c>
      <c r="CT7" s="38">
        <v>64.959999999999994</v>
      </c>
      <c r="CU7" s="38">
        <v>65.040000000000006</v>
      </c>
      <c r="CV7" s="38">
        <v>68.31</v>
      </c>
      <c r="CW7" s="38">
        <v>59.64</v>
      </c>
      <c r="CX7" s="38">
        <v>84.96</v>
      </c>
      <c r="CY7" s="38">
        <v>87.37</v>
      </c>
      <c r="CZ7" s="38">
        <v>89.44</v>
      </c>
      <c r="DA7" s="38">
        <v>91.46</v>
      </c>
      <c r="DB7" s="38">
        <v>93.42</v>
      </c>
      <c r="DC7" s="38">
        <v>86.78</v>
      </c>
      <c r="DD7" s="38">
        <v>86.83</v>
      </c>
      <c r="DE7" s="38">
        <v>92.3</v>
      </c>
      <c r="DF7" s="38">
        <v>92.55</v>
      </c>
      <c r="DG7" s="38">
        <v>92.62</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0.38</v>
      </c>
      <c r="EK7" s="38">
        <v>0.01</v>
      </c>
      <c r="EL7" s="38">
        <v>0.13</v>
      </c>
      <c r="EM7" s="38">
        <v>0.1</v>
      </c>
      <c r="EN7" s="38">
        <v>0.09</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115</v>
      </c>
      <c r="D13" t="s">
        <v>114</v>
      </c>
      <c r="E13" t="s">
        <v>114</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2021-01-25T00:38:12Z</cp:lastPrinted>
  <dcterms:created xsi:type="dcterms:W3CDTF">2020-12-04T02:43:03Z</dcterms:created>
  <dcterms:modified xsi:type="dcterms:W3CDTF">2021-01-25T03:08:51Z</dcterms:modified>
  <cp:category/>
</cp:coreProperties>
</file>