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G113PC013U\Desktop\"/>
    </mc:Choice>
  </mc:AlternateContent>
  <workbookProtection workbookAlgorithmName="SHA-512" workbookHashValue="keNt3I4oa4+uQxxc24plBT6ZF5CvZNBHtBWVKvZo9hUvXo92sMVaG+huX3Dit2oMy8fASUZlzuxQhrwIUq9Rhg==" workbookSaltValue="r57YJYnKE6u+142lyFch6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<sst xmlns="http://schemas.openxmlformats.org/spreadsheetml/2006/main" count="236" uniqueCount="119">
  <si>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</si>
  <si>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</si>
  <si>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</si>
  <si>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</si>
  <si>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</si>
  <si>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</si>
  <si>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</si>
  <si>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</si>
  <si>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</si>
  <si>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</si>
  <si>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</si>
  <si>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</si>
  <si>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</si>
  <si>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</si>
  <si>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</si>
  <si>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</si>
  <si>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</si>
  <si>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</si>
  <si>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</si>
  <si>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</si>
  <si>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</si>
  <si>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</si>
  <si>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</si>
  <si>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</si>
  <si>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</si>
  <si>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</si>
  <si>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</si>
  <si>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</si>
  <si>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</si>
  <si>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</si>
  <si>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</si>
  <si>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</si>
  <si>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</si>
  <si>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</si>
  <si>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</si>
  <si>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</si>
  <si>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</si>
  <si>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</si>
  <si>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</si>
  <si>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</si>
  <si>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</si>
  <si>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</si>
  <si>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</si>
  <si>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</si>
  <si>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</si>
  <si>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</si>
  <si>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</si>
  <si>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</si>
  <si>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</si>
  <si>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</si>
  <si>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</si>
  <si>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</si>
  <si>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</si>
  <si>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</si>
  <si>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</si>
  <si>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</si>
  <si>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</si>
  <si>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</si>
  <si>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</si>
  <si>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</si>
  <si>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</si>
  <si>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</si>
  <si>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</si>
  <si>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</si>
  <si>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</si>
  <si>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</si>
  <si>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</si>
  <si>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</si>
  <si>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</si>
  <si>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</si>
  <si>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</si>
  <si>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</si>
  <si>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</si>
  <si>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</si>
  <si>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</si>
  <si>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</si>
  <si>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</si>
  <si>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</si>
  <si>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</si>
  <si>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</si>
  <si>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</si>
  <si>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</si>
  <si>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</si>
  <si>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</si>
  <si>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</si>
  <si>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</si>
  <si>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</si>
  <si>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</si>
  <si>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</si>
  <si>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</si>
  <si>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</si>
  <si>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</si>
  <si>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</si>
  <si>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</si>
  <si>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</si>
  <si>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</si>
  <si>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</si>
  <si>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</si>
  <si>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</si>
  <si>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</si>
  <si>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</si>
  <si>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</si>
  <si>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</si>
  <si>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</si>
  <si>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</si>
  <si>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</si>
  <si>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</si>
  <si>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</si>
  <si>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</si>
  <si>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</si>
  <si>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</si>
  <si>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</si>
  <si>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</si>
  <si>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</si>
  <si>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</si>
  <si>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</si>
  <si>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①④地方債償還金は全て一般会計からの繰り入れにより償還している。維持管理費については、使用料収入の不足分を一般会計からの繰り入れにより賄っている。
⑤本市の農集排使用料の割合は、類似団体とほぼ同水準となっている。今後、施設の老朽化に伴い汚水処理費の増加、人口減少に伴う使用料の減少が見込まれることから、適正な使用料を議論していく必要がある。
⑥H29より決算統計の算定方法見直しを行ったことで類似団体より低い水準となった。（汚水処理費に公費負担分を含んでしまっていたため）
⑦水洗化率は上昇しているものの、農業集落排水事業区域における人口減により、晴天時一日平均処理水量はH29年がやや高いものの、ほぼ横ばいとなっている。
⑧普及活動により水洗化率は年々上昇している。
　以上のことから、今後、健全で効率的な管理運営を行うためには使用料収入の確保が重要であることから、使用料の見直しについて取り組んでいく。</t>
    <phoneticPr fontId="4"/>
  </si>
  <si>
    <t>　H29決算統計時において算定方法の見直しを行ったため、急激に変動している部分が存在するが、経費回収率が依然として低く、経費における使用料収入率が低い状態が続いている。
　今後、農集排施設の経年劣化による修繕費の増加が予想されるが、令和２年度中に作成する「農業集落排水処理施設最適整備構想」に基づき計画的な修繕を行い維持管理費の増加抑制に努め、また、使用料の見直しについて取り組み使用料収入の確保を図り、健全で効率的な管理運営を目指していく必要がある。</t>
    <rPh sb="116" eb="118">
      <t>レイワ</t>
    </rPh>
    <rPh sb="119" eb="121">
      <t>ネンド</t>
    </rPh>
    <rPh sb="121" eb="122">
      <t>ナカ</t>
    </rPh>
    <rPh sb="123" eb="125">
      <t>サクセイ</t>
    </rPh>
    <rPh sb="128" eb="130">
      <t>ノウギョウ</t>
    </rPh>
    <rPh sb="130" eb="132">
      <t>シュウラク</t>
    </rPh>
    <rPh sb="132" eb="134">
      <t>ハイスイ</t>
    </rPh>
    <rPh sb="134" eb="136">
      <t>ショリ</t>
    </rPh>
    <rPh sb="136" eb="138">
      <t>シセツ</t>
    </rPh>
    <rPh sb="138" eb="140">
      <t>サイテキ</t>
    </rPh>
    <rPh sb="140" eb="142">
      <t>セイビ</t>
    </rPh>
    <rPh sb="142" eb="144">
      <t>コウソウ</t>
    </rPh>
    <rPh sb="146" eb="147">
      <t>モト</t>
    </rPh>
    <phoneticPr fontId="4"/>
  </si>
  <si>
    <t>③老朽化した管渠がないため、改修等の実績はない。
　農業集落排水事業の管渠については、令和２年度中に施設の劣化状況等を調べる機能診断調査を実施しており、機能診断結果に基づいた最適整備構想を策定する予定である。最適整備構想に基づき費用の平準化等を念頭に置いた老朽管渠の計画的な維持管理を実施していく。</t>
    <rPh sb="44" eb="46">
      <t>レイワ</t>
    </rPh>
    <rPh sb="47" eb="49">
      <t>ネンド</t>
    </rPh>
    <rPh sb="49" eb="50">
      <t>ナカ</t>
    </rPh>
    <rPh sb="51" eb="53">
      <t>シセツ</t>
    </rPh>
    <rPh sb="54" eb="56">
      <t>レッカ</t>
    </rPh>
    <rPh sb="56" eb="58">
      <t>ジョウキョウ</t>
    </rPh>
    <rPh sb="58" eb="59">
      <t>トウ</t>
    </rPh>
    <rPh sb="60" eb="61">
      <t>シラ</t>
    </rPh>
    <rPh sb="77" eb="79">
      <t>キノウ</t>
    </rPh>
    <rPh sb="79" eb="81">
      <t>シンダン</t>
    </rPh>
    <rPh sb="81" eb="83">
      <t>ケッカ</t>
    </rPh>
    <rPh sb="84" eb="85">
      <t>モト</t>
    </rPh>
    <rPh sb="99" eb="101">
      <t>ヨテイ</t>
    </rPh>
    <rPh sb="105" eb="107">
      <t>サイテキ</t>
    </rPh>
    <rPh sb="107" eb="109">
      <t>セイビ</t>
    </rPh>
    <rPh sb="109" eb="111">
      <t>コウソウ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</si>
</sst>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20D-4857-85B4-CB69B870DA6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C20D-4857-85B4-CB69B870DA6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53.04</c:v>
                </c:pt>
                <c:pt idx="1">
                  <c:v>53.04</c:v>
                </c:pt>
                <c:pt idx="2">
                  <c:v>57.97</c:v>
                </c:pt>
                <c:pt idx="3">
                  <c:v>52.87</c:v>
                </c:pt>
                <c:pt idx="4">
                  <c:v>55.87</c:v>
                </c:pt>
              </c:numCache>
            </c:numRef>
          </c:val>
          <c:extLst>
            <c:ext xmlns:c16="http://schemas.microsoft.com/office/drawing/2014/chart" uri="{C3380CC4-5D6E-409C-BE32-E72D297353CC}">
              <c16:uniqueId val="{00000000-0830-4F8E-84A9-9BC649DBCC7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0830-4F8E-84A9-9BC649DBCC7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91.03</c:v>
                </c:pt>
                <c:pt idx="1">
                  <c:v>91.09</c:v>
                </c:pt>
                <c:pt idx="2">
                  <c:v>91.24</c:v>
                </c:pt>
                <c:pt idx="3">
                  <c:v>91.68</c:v>
                </c:pt>
                <c:pt idx="4">
                  <c:v>92.2</c:v>
                </c:pt>
              </c:numCache>
            </c:numRef>
          </c:val>
          <c:extLst>
            <c:ext xmlns:c16="http://schemas.microsoft.com/office/drawing/2014/chart" uri="{C3380CC4-5D6E-409C-BE32-E72D297353CC}">
              <c16:uniqueId val="{00000000-DB11-44DF-BA03-04E24FB1B49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DB11-44DF-BA03-04E24FB1B49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45.09</c:v>
                </c:pt>
                <c:pt idx="1">
                  <c:v>41.51</c:v>
                </c:pt>
                <c:pt idx="2">
                  <c:v>97.09</c:v>
                </c:pt>
                <c:pt idx="3">
                  <c:v>95.48</c:v>
                </c:pt>
                <c:pt idx="4">
                  <c:v>97.22</c:v>
                </c:pt>
              </c:numCache>
            </c:numRef>
          </c:val>
          <c:extLst>
            <c:ext xmlns:c16="http://schemas.microsoft.com/office/drawing/2014/chart" uri="{C3380CC4-5D6E-409C-BE32-E72D297353CC}">
              <c16:uniqueId val="{00000000-2E05-41DD-85E8-93449B70066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05-41DD-85E8-93449B70066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7F-4C20-89D6-4455BB4CB85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7F-4C20-89D6-4455BB4CB85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41A-4031-9FCB-75C1FB6A9B6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1A-4031-9FCB-75C1FB6A9B6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1D-4F5E-85C9-A1758BE2C3D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1D-4F5E-85C9-A1758BE2C3D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7E-4A23-BB5F-D85DA2E2DB1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7E-4A23-BB5F-D85DA2E2DB1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399-4CB4-BE70-D3AD5576695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E399-4CB4-BE70-D3AD5576695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25.01</c:v>
                </c:pt>
                <c:pt idx="1">
                  <c:v>24.27</c:v>
                </c:pt>
                <c:pt idx="2">
                  <c:v>58.49</c:v>
                </c:pt>
                <c:pt idx="3">
                  <c:v>63.32</c:v>
                </c:pt>
                <c:pt idx="4">
                  <c:v>59.8</c:v>
                </c:pt>
              </c:numCache>
            </c:numRef>
          </c:val>
          <c:extLst>
            <c:ext xmlns:c16="http://schemas.microsoft.com/office/drawing/2014/chart" uri="{C3380CC4-5D6E-409C-BE32-E72D297353CC}">
              <c16:uniqueId val="{00000000-89E6-43A6-9B22-F5060E5A6D1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89E6-43A6-9B22-F5060E5A6D1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388.73</c:v>
                </c:pt>
                <c:pt idx="1">
                  <c:v>381.59</c:v>
                </c:pt>
                <c:pt idx="2">
                  <c:v>150</c:v>
                </c:pt>
                <c:pt idx="3">
                  <c:v>150</c:v>
                </c:pt>
                <c:pt idx="4">
                  <c:v>150</c:v>
                </c:pt>
              </c:numCache>
            </c:numRef>
          </c:val>
          <c:extLst>
            <c:ext xmlns:c16="http://schemas.microsoft.com/office/drawing/2014/chart" uri="{C3380CC4-5D6E-409C-BE32-E72D297353CC}">
              <c16:uniqueId val="{00000000-C5AC-4934-A152-98C4E714D47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C5AC-4934-A152-98C4E714D47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山形市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244998</v>
      </c>
      <c r="AM8" s="69"/>
      <c r="AN8" s="69"/>
      <c r="AO8" s="69"/>
      <c r="AP8" s="69"/>
      <c r="AQ8" s="69"/>
      <c r="AR8" s="69"/>
      <c r="AS8" s="69"/>
      <c r="AT8" s="68">
        <f>データ!T6</f>
        <v>381.3</v>
      </c>
      <c r="AU8" s="68"/>
      <c r="AV8" s="68"/>
      <c r="AW8" s="68"/>
      <c r="AX8" s="68"/>
      <c r="AY8" s="68"/>
      <c r="AZ8" s="68"/>
      <c r="BA8" s="68"/>
      <c r="BB8" s="68">
        <f>データ!U6</f>
        <v>642.53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1.7</v>
      </c>
      <c r="Q10" s="68"/>
      <c r="R10" s="68"/>
      <c r="S10" s="68"/>
      <c r="T10" s="68"/>
      <c r="U10" s="68"/>
      <c r="V10" s="68"/>
      <c r="W10" s="68">
        <f>データ!Q6</f>
        <v>100</v>
      </c>
      <c r="X10" s="68"/>
      <c r="Y10" s="68"/>
      <c r="Z10" s="68"/>
      <c r="AA10" s="68"/>
      <c r="AB10" s="68"/>
      <c r="AC10" s="68"/>
      <c r="AD10" s="69">
        <f>データ!R6</f>
        <v>2552</v>
      </c>
      <c r="AE10" s="69"/>
      <c r="AF10" s="69"/>
      <c r="AG10" s="69"/>
      <c r="AH10" s="69"/>
      <c r="AI10" s="69"/>
      <c r="AJ10" s="69"/>
      <c r="AK10" s="2"/>
      <c r="AL10" s="69">
        <f>データ!V6</f>
        <v>4152</v>
      </c>
      <c r="AM10" s="69"/>
      <c r="AN10" s="69"/>
      <c r="AO10" s="69"/>
      <c r="AP10" s="69"/>
      <c r="AQ10" s="69"/>
      <c r="AR10" s="69"/>
      <c r="AS10" s="69"/>
      <c r="AT10" s="68">
        <f>データ!W6</f>
        <v>2.98</v>
      </c>
      <c r="AU10" s="68"/>
      <c r="AV10" s="68"/>
      <c r="AW10" s="68"/>
      <c r="AX10" s="68"/>
      <c r="AY10" s="68"/>
      <c r="AZ10" s="68"/>
      <c r="BA10" s="68"/>
      <c r="BB10" s="68">
        <f>データ!X6</f>
        <v>1393.29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CD+vrFVJ2AtAp8RdJLVBuEKcP0aPtPRWP8bGhjrpayXfwBlm2T10mQ80uchr2w1rvZ3/OS91RX9Y8RmZ5UFe+w==" saltValue="DPQZ0svcJx4GypNE3VAxz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62014</v>
      </c>
      <c r="D6" s="33">
        <f t="shared" si="3"/>
        <v>47</v>
      </c>
      <c r="E6" s="33">
        <f t="shared" si="3"/>
        <v>17</v>
      </c>
      <c r="F6" s="33">
        <f t="shared" si="3"/>
        <v>5</v>
      </c>
      <c r="G6" s="33">
        <f t="shared" si="3"/>
        <v>0</v>
      </c>
      <c r="H6" s="33" t="str">
        <f t="shared" si="3"/>
        <v>山形県　山形市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1.7</v>
      </c>
      <c r="Q6" s="34">
        <f t="shared" si="3"/>
        <v>100</v>
      </c>
      <c r="R6" s="34">
        <f t="shared" si="3"/>
        <v>2552</v>
      </c>
      <c r="S6" s="34">
        <f t="shared" si="3"/>
        <v>244998</v>
      </c>
      <c r="T6" s="34">
        <f t="shared" si="3"/>
        <v>381.3</v>
      </c>
      <c r="U6" s="34">
        <f t="shared" si="3"/>
        <v>642.53</v>
      </c>
      <c r="V6" s="34">
        <f t="shared" si="3"/>
        <v>4152</v>
      </c>
      <c r="W6" s="34">
        <f t="shared" si="3"/>
        <v>2.98</v>
      </c>
      <c r="X6" s="34">
        <f t="shared" si="3"/>
        <v>1393.29</v>
      </c>
      <c r="Y6" s="35">
        <f>IF(Y7="",NA(),Y7)</f>
        <v>45.09</v>
      </c>
      <c r="Z6" s="35">
        <f t="shared" ref="Z6:AH6" si="4">IF(Z7="",NA(),Z7)</f>
        <v>41.51</v>
      </c>
      <c r="AA6" s="35">
        <f t="shared" si="4"/>
        <v>97.09</v>
      </c>
      <c r="AB6" s="35">
        <f t="shared" si="4"/>
        <v>95.48</v>
      </c>
      <c r="AC6" s="35">
        <f t="shared" si="4"/>
        <v>97.22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25.01</v>
      </c>
      <c r="BR6" s="35">
        <f t="shared" ref="BR6:BZ6" si="8">IF(BR7="",NA(),BR7)</f>
        <v>24.27</v>
      </c>
      <c r="BS6" s="35">
        <f t="shared" si="8"/>
        <v>58.49</v>
      </c>
      <c r="BT6" s="35">
        <f t="shared" si="8"/>
        <v>63.32</v>
      </c>
      <c r="BU6" s="35">
        <f t="shared" si="8"/>
        <v>59.8</v>
      </c>
      <c r="BV6" s="35">
        <f t="shared" si="8"/>
        <v>52.19</v>
      </c>
      <c r="BW6" s="35">
        <f t="shared" si="8"/>
        <v>55.32</v>
      </c>
      <c r="BX6" s="35">
        <f t="shared" si="8"/>
        <v>59.8</v>
      </c>
      <c r="BY6" s="35">
        <f t="shared" si="8"/>
        <v>57.77</v>
      </c>
      <c r="BZ6" s="35">
        <f t="shared" si="8"/>
        <v>57.31</v>
      </c>
      <c r="CA6" s="34" t="str">
        <f>IF(CA7="","",IF(CA7="-","【-】","【"&amp;SUBSTITUTE(TEXT(CA7,"#,##0.00"),"-","△")&amp;"】"))</f>
        <v>【59.59】</v>
      </c>
      <c r="CB6" s="35">
        <f>IF(CB7="",NA(),CB7)</f>
        <v>388.73</v>
      </c>
      <c r="CC6" s="35">
        <f t="shared" ref="CC6:CK6" si="9">IF(CC7="",NA(),CC7)</f>
        <v>381.59</v>
      </c>
      <c r="CD6" s="35">
        <f t="shared" si="9"/>
        <v>150</v>
      </c>
      <c r="CE6" s="35">
        <f t="shared" si="9"/>
        <v>150</v>
      </c>
      <c r="CF6" s="35">
        <f t="shared" si="9"/>
        <v>150</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53.04</v>
      </c>
      <c r="CN6" s="35">
        <f t="shared" ref="CN6:CV6" si="10">IF(CN7="",NA(),CN7)</f>
        <v>53.04</v>
      </c>
      <c r="CO6" s="35">
        <f t="shared" si="10"/>
        <v>57.97</v>
      </c>
      <c r="CP6" s="35">
        <f t="shared" si="10"/>
        <v>52.87</v>
      </c>
      <c r="CQ6" s="35">
        <f t="shared" si="10"/>
        <v>55.87</v>
      </c>
      <c r="CR6" s="35">
        <f t="shared" si="10"/>
        <v>52.31</v>
      </c>
      <c r="CS6" s="35">
        <f t="shared" si="10"/>
        <v>60.65</v>
      </c>
      <c r="CT6" s="35">
        <f t="shared" si="10"/>
        <v>51.75</v>
      </c>
      <c r="CU6" s="35">
        <f t="shared" si="10"/>
        <v>50.68</v>
      </c>
      <c r="CV6" s="35">
        <f t="shared" si="10"/>
        <v>50.14</v>
      </c>
      <c r="CW6" s="34" t="str">
        <f>IF(CW7="","",IF(CW7="-","【-】","【"&amp;SUBSTITUTE(TEXT(CW7,"#,##0.00"),"-","△")&amp;"】"))</f>
        <v>【51.30】</v>
      </c>
      <c r="CX6" s="35">
        <f>IF(CX7="",NA(),CX7)</f>
        <v>91.03</v>
      </c>
      <c r="CY6" s="35">
        <f t="shared" ref="CY6:DG6" si="11">IF(CY7="",NA(),CY7)</f>
        <v>91.09</v>
      </c>
      <c r="CZ6" s="35">
        <f t="shared" si="11"/>
        <v>91.24</v>
      </c>
      <c r="DA6" s="35">
        <f t="shared" si="11"/>
        <v>91.68</v>
      </c>
      <c r="DB6" s="35">
        <f t="shared" si="11"/>
        <v>92.2</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62014</v>
      </c>
      <c r="D7" s="37">
        <v>47</v>
      </c>
      <c r="E7" s="37">
        <v>17</v>
      </c>
      <c r="F7" s="37">
        <v>5</v>
      </c>
      <c r="G7" s="37">
        <v>0</v>
      </c>
      <c r="H7" s="37" t="s">
        <v>98</v>
      </c>
      <c r="I7" s="37" t="s">
        <v>99</v>
      </c>
      <c r="J7" s="37" t="s">
        <v>100</v>
      </c>
      <c r="K7" s="37" t="s">
        <v>101</v>
      </c>
      <c r="L7" s="37" t="s">
        <v>102</v>
      </c>
      <c r="M7" s="37" t="s">
        <v>103</v>
      </c>
      <c r="N7" s="38" t="s">
        <v>104</v>
      </c>
      <c r="O7" s="38" t="s">
        <v>105</v>
      </c>
      <c r="P7" s="38">
        <v>1.7</v>
      </c>
      <c r="Q7" s="38">
        <v>100</v>
      </c>
      <c r="R7" s="38">
        <v>2552</v>
      </c>
      <c r="S7" s="38">
        <v>244998</v>
      </c>
      <c r="T7" s="38">
        <v>381.3</v>
      </c>
      <c r="U7" s="38">
        <v>642.53</v>
      </c>
      <c r="V7" s="38">
        <v>4152</v>
      </c>
      <c r="W7" s="38">
        <v>2.98</v>
      </c>
      <c r="X7" s="38">
        <v>1393.29</v>
      </c>
      <c r="Y7" s="38">
        <v>45.09</v>
      </c>
      <c r="Z7" s="38">
        <v>41.51</v>
      </c>
      <c r="AA7" s="38">
        <v>97.09</v>
      </c>
      <c r="AB7" s="38">
        <v>95.48</v>
      </c>
      <c r="AC7" s="38">
        <v>97.22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25.01</v>
      </c>
      <c r="BR7" s="38">
        <v>24.27</v>
      </c>
      <c r="BS7" s="38">
        <v>58.49</v>
      </c>
      <c r="BT7" s="38">
        <v>63.32</v>
      </c>
      <c r="BU7" s="38">
        <v>59.8</v>
      </c>
      <c r="BV7" s="38">
        <v>52.19</v>
      </c>
      <c r="BW7" s="38">
        <v>55.32</v>
      </c>
      <c r="BX7" s="38">
        <v>59.8</v>
      </c>
      <c r="BY7" s="38">
        <v>57.77</v>
      </c>
      <c r="BZ7" s="38">
        <v>57.31</v>
      </c>
      <c r="CA7" s="38">
        <v>59.59</v>
      </c>
      <c r="CB7" s="38">
        <v>388.73</v>
      </c>
      <c r="CC7" s="38">
        <v>381.59</v>
      </c>
      <c r="CD7" s="38">
        <v>150</v>
      </c>
      <c r="CE7" s="38">
        <v>150</v>
      </c>
      <c r="CF7" s="38">
        <v>150</v>
      </c>
      <c r="CG7" s="38">
        <v>296.14</v>
      </c>
      <c r="CH7" s="38">
        <v>283.17</v>
      </c>
      <c r="CI7" s="38">
        <v>263.76</v>
      </c>
      <c r="CJ7" s="38">
        <v>274.35000000000002</v>
      </c>
      <c r="CK7" s="38">
        <v>273.52</v>
      </c>
      <c r="CL7" s="38">
        <v>257.86</v>
      </c>
      <c r="CM7" s="38">
        <v>53.04</v>
      </c>
      <c r="CN7" s="38">
        <v>53.04</v>
      </c>
      <c r="CO7" s="38">
        <v>57.97</v>
      </c>
      <c r="CP7" s="38">
        <v>52.87</v>
      </c>
      <c r="CQ7" s="38">
        <v>55.87</v>
      </c>
      <c r="CR7" s="38">
        <v>52.31</v>
      </c>
      <c r="CS7" s="38">
        <v>60.65</v>
      </c>
      <c r="CT7" s="38">
        <v>51.75</v>
      </c>
      <c r="CU7" s="38">
        <v>50.68</v>
      </c>
      <c r="CV7" s="38">
        <v>50.14</v>
      </c>
      <c r="CW7" s="38">
        <v>51.3</v>
      </c>
      <c r="CX7" s="38">
        <v>91.03</v>
      </c>
      <c r="CY7" s="38">
        <v>91.09</v>
      </c>
      <c r="CZ7" s="38">
        <v>91.24</v>
      </c>
      <c r="DA7" s="38">
        <v>91.68</v>
      </c>
      <c r="DB7" s="38">
        <v>92.2</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2020-12-04T03:00:15Z</dcterms:created>
  <dcterms:modified xsi:type="dcterms:W3CDTF">2021-01-21T06:30:41Z</dcterms:modified>
  <cp:category/>
</cp:coreProperties>
</file>