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H86" i="4"/>
  <c r="AT10" i="4"/>
  <c r="AL10" i="4"/>
  <c r="AD10" i="4"/>
  <c r="P10" i="4"/>
  <c r="I10" i="4"/>
  <c r="B10" i="4"/>
  <c r="AT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<sst xmlns="http://schemas.openxmlformats.org/spreadsheetml/2006/main" count="240" uniqueCount="125">
  <si>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</si>
  <si>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</si>
  <si>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</si>
  <si>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</si>
  <si>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</si>
  <si>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</si>
  <si>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</si>
  <si>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</si>
  <si>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</si>
  <si>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</si>
  <si>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</si>
  <si>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</si>
  <si>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</si>
  <si>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</si>
  <si>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</si>
  <si>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</si>
  <si>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</si>
  <si>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</si>
  <si>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</si>
  <si>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</si>
  <si>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</si>
  <si>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</si>
  <si>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</si>
  <si>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</si>
  <si>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</si>
  <si>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</si>
  <si>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</si>
  <si>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</si>
  <si>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</si>
  <si>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</si>
  <si>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</si>
  <si>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</si>
  <si>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</si>
  <si>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</si>
  <si>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</si>
  <si>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</si>
  <si>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</si>
  <si>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</si>
  <si>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</si>
  <si>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</si>
  <si>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</si>
  <si>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</si>
  <si>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</si>
  <si>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</si>
  <si>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</si>
  <si>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</si>
  <si>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</si>
  <si>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</si>
  <si>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</si>
  <si>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</si>
  <si>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</si>
  <si>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</si>
  <si>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</si>
  <si>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</si>
  <si>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</si>
  <si>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</si>
  <si>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</si>
  <si>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</si>
  <si>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</si>
  <si>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</si>
  <si>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</si>
  <si>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</si>
  <si>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</si>
  <si>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</si>
  <si>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</si>
  <si>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</si>
  <si>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</si>
  <si>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</si>
  <si>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</si>
  <si>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</si>
  <si>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</si>
  <si>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</si>
  <si>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</si>
  <si>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</si>
  <si>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</si>
  <si>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</si>
  <si>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</si>
  <si>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</si>
  <si>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</si>
  <si>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</si>
  <si>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</si>
  <si>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</si>
  <si>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</si>
  <si>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</si>
  <si>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</si>
  <si>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</si>
  <si>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</si>
  <si>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</si>
  <si>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</si>
  <si>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</si>
  <si>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</si>
  <si>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</si>
  <si>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</si>
  <si>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</si>
  <si>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</si>
  <si>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</si>
  <si>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</si>
  <si>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</si>
  <si>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</si>
  <si>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</si>
  <si>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</si>
  <si>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</si>
  <si>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</si>
  <si>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</si>
  <si>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</si>
  <si>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</si>
  <si>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</si>
  <si>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</si>
  <si>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</si>
  <si>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遊佐町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</si>
  <si>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</si>
  <si>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</si>
  <si>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</si>
  <si>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</si>
  <si>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</si>
  <si>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</si>
  <si>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</si>
  <si>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</si>
  <si>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</si>
  <si>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</si>
  <si>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</si>
  <si>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現在整備工事の途中であり、管渠の更新等については未着手である。法定耐用年数が経過するまで期間があるが、計画的な更新について検討が必要である。</t>
    <rPh sb="1" eb="3">
      <t>ゲンザイ</t>
    </rPh>
    <rPh sb="3" eb="5">
      <t>セイビ</t>
    </rPh>
    <rPh sb="5" eb="7">
      <t>コウジ</t>
    </rPh>
    <rPh sb="8" eb="10">
      <t>トチュウ</t>
    </rPh>
    <rPh sb="14" eb="16">
      <t>カンキョ</t>
    </rPh>
    <rPh sb="17" eb="19">
      <t>コウシン</t>
    </rPh>
    <rPh sb="19" eb="20">
      <t>トウ</t>
    </rPh>
    <rPh sb="25" eb="28">
      <t>ミチャクシュ</t>
    </rPh>
    <rPh sb="32" eb="34">
      <t>ホウテイ</t>
    </rPh>
    <rPh sb="34" eb="36">
      <t>タイヨウ</t>
    </rPh>
    <rPh sb="36" eb="38">
      <t>ネンスウ</t>
    </rPh>
    <rPh sb="39" eb="41">
      <t>ケイカ</t>
    </rPh>
    <rPh sb="45" eb="47">
      <t>キカン</t>
    </rPh>
    <rPh sb="52" eb="55">
      <t>ケイカクテキ</t>
    </rPh>
    <rPh sb="56" eb="58">
      <t>コウシン</t>
    </rPh>
    <rPh sb="62" eb="64">
      <t>ケントウ</t>
    </rPh>
    <rPh sb="65" eb="67">
      <t>ヒツヨウ</t>
    </rPh>
    <phoneticPr fontId="4"/>
  </si>
  <si>
    <t>非設置</t>
    <rPh sb="0" eb="1">
      <t>ヒ</t>
    </rPh>
    <rPh sb="1" eb="3">
      <t>セッチ</t>
    </rPh>
    <phoneticPr fontId="4"/>
  </si>
  <si>
    <t>①収益的収支比率については、決算状況調査の計上数値の適正化により一般会計繰入金を収益的収入に計上したため総収益が増えて比率が向上した。
④企業債残高対事業規模比率については、地方債現在高が減少して営業収益が増えたため昨年度よりは比率が下がったが、類似団体と比較すると依然高い数値となっている。
⑤経費回収率については、汚水処理原価が低くなったため大幅に向上した。類似団体と比較しても高い数値となった。
⑥汚水処理原価については、決算状況調査の計上数値の適正化により汚水処理費が減少したため大幅に低い数値となった。そのため⑤の経費回収率の向上にもつながった。
⑦施設利用率は、特定環境保全公共下水道事業と分けて計上しているため低い数値となっているが、H26からは微増している。
⑧水洗化率については、類似団体と比較して低い数値で推移しているが改善傾向にある。整備工事が完了しているため、さらなる接続率の向上に向けた取組が必要である。</t>
    <rPh sb="1" eb="4">
      <t>シュウエキテキ</t>
    </rPh>
    <rPh sb="4" eb="6">
      <t>シュウシ</t>
    </rPh>
    <rPh sb="6" eb="8">
      <t>ヒリツ</t>
    </rPh>
    <rPh sb="14" eb="16">
      <t>ケッサン</t>
    </rPh>
    <rPh sb="16" eb="18">
      <t>ジョウキョウ</t>
    </rPh>
    <rPh sb="18" eb="20">
      <t>チョウサ</t>
    </rPh>
    <rPh sb="21" eb="23">
      <t>ケイジョウ</t>
    </rPh>
    <rPh sb="23" eb="25">
      <t>スウチ</t>
    </rPh>
    <rPh sb="26" eb="29">
      <t>テキセイカ</t>
    </rPh>
    <rPh sb="32" eb="34">
      <t>イッパン</t>
    </rPh>
    <rPh sb="34" eb="36">
      <t>カイケイ</t>
    </rPh>
    <rPh sb="36" eb="38">
      <t>クリイレ</t>
    </rPh>
    <rPh sb="38" eb="39">
      <t>キン</t>
    </rPh>
    <rPh sb="40" eb="43">
      <t>シュウエキテキ</t>
    </rPh>
    <rPh sb="43" eb="45">
      <t>シュウニュウ</t>
    </rPh>
    <rPh sb="46" eb="48">
      <t>ケイジョウ</t>
    </rPh>
    <rPh sb="52" eb="55">
      <t>ソウシュウエキ</t>
    </rPh>
    <rPh sb="56" eb="57">
      <t>フ</t>
    </rPh>
    <rPh sb="59" eb="61">
      <t>ヒリツ</t>
    </rPh>
    <rPh sb="62" eb="64">
      <t>コウジョウ</t>
    </rPh>
    <rPh sb="69" eb="71">
      <t>キギョウ</t>
    </rPh>
    <rPh sb="71" eb="72">
      <t>サイ</t>
    </rPh>
    <rPh sb="72" eb="74">
      <t>ザンダカ</t>
    </rPh>
    <rPh sb="74" eb="75">
      <t>タイ</t>
    </rPh>
    <rPh sb="75" eb="77">
      <t>ジギョウ</t>
    </rPh>
    <rPh sb="77" eb="79">
      <t>キボ</t>
    </rPh>
    <rPh sb="79" eb="81">
      <t>ヒリツ</t>
    </rPh>
    <rPh sb="87" eb="90">
      <t>チホウサイ</t>
    </rPh>
    <rPh sb="90" eb="92">
      <t>ゲンザイ</t>
    </rPh>
    <rPh sb="92" eb="93">
      <t>ダカ</t>
    </rPh>
    <rPh sb="94" eb="95">
      <t>ゲン</t>
    </rPh>
    <rPh sb="95" eb="96">
      <t>ショウ</t>
    </rPh>
    <rPh sb="98" eb="100">
      <t>エイギョウ</t>
    </rPh>
    <rPh sb="100" eb="102">
      <t>シュウエキ</t>
    </rPh>
    <rPh sb="103" eb="104">
      <t>フ</t>
    </rPh>
    <rPh sb="108" eb="111">
      <t>サクネンド</t>
    </rPh>
    <rPh sb="114" eb="116">
      <t>ヒリツ</t>
    </rPh>
    <rPh sb="117" eb="118">
      <t>サ</t>
    </rPh>
    <rPh sb="123" eb="125">
      <t>ルイジ</t>
    </rPh>
    <rPh sb="125" eb="127">
      <t>ダンタイ</t>
    </rPh>
    <rPh sb="128" eb="130">
      <t>ヒカク</t>
    </rPh>
    <rPh sb="133" eb="135">
      <t>イゼン</t>
    </rPh>
    <rPh sb="135" eb="136">
      <t>タカ</t>
    </rPh>
    <rPh sb="137" eb="139">
      <t>スウチ</t>
    </rPh>
    <rPh sb="148" eb="150">
      <t>ケイヒ</t>
    </rPh>
    <rPh sb="150" eb="152">
      <t>カイシュウ</t>
    </rPh>
    <rPh sb="152" eb="153">
      <t>リツ</t>
    </rPh>
    <rPh sb="159" eb="161">
      <t>オスイ</t>
    </rPh>
    <rPh sb="161" eb="163">
      <t>ショリ</t>
    </rPh>
    <rPh sb="163" eb="165">
      <t>ゲンカ</t>
    </rPh>
    <rPh sb="166" eb="167">
      <t>ヒク</t>
    </rPh>
    <rPh sb="173" eb="175">
      <t>オオハバ</t>
    </rPh>
    <rPh sb="176" eb="178">
      <t>コウジョウ</t>
    </rPh>
    <rPh sb="181" eb="183">
      <t>ルイジ</t>
    </rPh>
    <rPh sb="183" eb="185">
      <t>ダンタイ</t>
    </rPh>
    <rPh sb="186" eb="188">
      <t>ヒカク</t>
    </rPh>
    <rPh sb="191" eb="192">
      <t>タカ</t>
    </rPh>
    <rPh sb="193" eb="195">
      <t>スウチ</t>
    </rPh>
    <rPh sb="202" eb="204">
      <t>オスイ</t>
    </rPh>
    <rPh sb="204" eb="206">
      <t>ショリ</t>
    </rPh>
    <rPh sb="206" eb="208">
      <t>ゲンカ</t>
    </rPh>
    <rPh sb="214" eb="216">
      <t>ケッサン</t>
    </rPh>
    <rPh sb="216" eb="218">
      <t>ジョウキョウ</t>
    </rPh>
    <rPh sb="218" eb="220">
      <t>チョウサ</t>
    </rPh>
    <rPh sb="221" eb="223">
      <t>ケイジョウ</t>
    </rPh>
    <rPh sb="223" eb="225">
      <t>スウチ</t>
    </rPh>
    <rPh sb="226" eb="229">
      <t>テキセイカ</t>
    </rPh>
    <rPh sb="232" eb="234">
      <t>オスイ</t>
    </rPh>
    <rPh sb="234" eb="236">
      <t>ショリ</t>
    </rPh>
    <rPh sb="236" eb="237">
      <t>ヒ</t>
    </rPh>
    <rPh sb="238" eb="239">
      <t>ゲン</t>
    </rPh>
    <rPh sb="239" eb="240">
      <t>ショウ</t>
    </rPh>
    <rPh sb="244" eb="246">
      <t>オオハバ</t>
    </rPh>
    <rPh sb="247" eb="248">
      <t>ヒク</t>
    </rPh>
    <rPh sb="249" eb="251">
      <t>スウチ</t>
    </rPh>
    <rPh sb="262" eb="264">
      <t>ケイヒ</t>
    </rPh>
    <rPh sb="264" eb="266">
      <t>カイシュウ</t>
    </rPh>
    <rPh sb="266" eb="267">
      <t>リツ</t>
    </rPh>
    <rPh sb="268" eb="270">
      <t>コウジョウ</t>
    </rPh>
    <rPh sb="280" eb="282">
      <t>シセツ</t>
    </rPh>
    <rPh sb="282" eb="285">
      <t>リヨウリツ</t>
    </rPh>
    <rPh sb="287" eb="289">
      <t>トクテイ</t>
    </rPh>
    <rPh sb="289" eb="291">
      <t>カンキョウ</t>
    </rPh>
    <rPh sb="291" eb="293">
      <t>ホゼン</t>
    </rPh>
    <rPh sb="293" eb="295">
      <t>コウキョウ</t>
    </rPh>
    <rPh sb="295" eb="298">
      <t>ゲスイドウ</t>
    </rPh>
    <rPh sb="298" eb="300">
      <t>ジギョウ</t>
    </rPh>
    <rPh sb="301" eb="302">
      <t>ワ</t>
    </rPh>
    <rPh sb="304" eb="306">
      <t>ケイジョウ</t>
    </rPh>
    <rPh sb="312" eb="313">
      <t>ヒク</t>
    </rPh>
    <rPh sb="314" eb="316">
      <t>スウチ</t>
    </rPh>
    <rPh sb="330" eb="332">
      <t>ビゾウ</t>
    </rPh>
    <rPh sb="339" eb="342">
      <t>スイセンカ</t>
    </rPh>
    <rPh sb="342" eb="343">
      <t>リツ</t>
    </rPh>
    <rPh sb="349" eb="351">
      <t>ルイジ</t>
    </rPh>
    <rPh sb="351" eb="353">
      <t>ダンタイ</t>
    </rPh>
    <rPh sb="354" eb="356">
      <t>ヒカク</t>
    </rPh>
    <rPh sb="358" eb="359">
      <t>ヒク</t>
    </rPh>
    <rPh sb="360" eb="362">
      <t>スウチ</t>
    </rPh>
    <rPh sb="363" eb="365">
      <t>スイイ</t>
    </rPh>
    <rPh sb="370" eb="372">
      <t>カイゼン</t>
    </rPh>
    <rPh sb="372" eb="374">
      <t>ケイコウ</t>
    </rPh>
    <rPh sb="378" eb="380">
      <t>セイビ</t>
    </rPh>
    <rPh sb="380" eb="382">
      <t>コウジ</t>
    </rPh>
    <rPh sb="383" eb="385">
      <t>カンリョウ</t>
    </rPh>
    <rPh sb="396" eb="398">
      <t>セツゾク</t>
    </rPh>
    <rPh sb="398" eb="399">
      <t>リツ</t>
    </rPh>
    <rPh sb="400" eb="402">
      <t>コウジョウ</t>
    </rPh>
    <rPh sb="403" eb="404">
      <t>ム</t>
    </rPh>
    <rPh sb="406" eb="408">
      <t>トリクミ</t>
    </rPh>
    <rPh sb="409" eb="411">
      <t>ヒツヨウ</t>
    </rPh>
    <phoneticPr fontId="4"/>
  </si>
  <si>
    <t>　決算状況調査の計上数値の適正化により汚水処理費が減少したことによって、収益的収支比率、経費回収率、汚水処理原価が改善傾向に転じた。水洗化率も80％を超え、類似団体に近づきつつある。料金収入に対する企業債残高の割合は類似団体と比較して高いが、新たな借入は行っていないため少しずつ減少していくと思われる。今後も健全な経営のため水洗化率のさらなる向上と的確な使用料の徴収に努め、使用料収入の増加を図っていく必要がある。</t>
    <rPh sb="19" eb="21">
      <t>オスイ</t>
    </rPh>
    <rPh sb="21" eb="23">
      <t>ショリ</t>
    </rPh>
    <rPh sb="23" eb="24">
      <t>ヒ</t>
    </rPh>
    <rPh sb="25" eb="26">
      <t>ゲン</t>
    </rPh>
    <rPh sb="26" eb="27">
      <t>ショウ</t>
    </rPh>
    <rPh sb="36" eb="39">
      <t>シュウエキテキ</t>
    </rPh>
    <rPh sb="39" eb="41">
      <t>シュウシ</t>
    </rPh>
    <rPh sb="41" eb="43">
      <t>ヒリツ</t>
    </rPh>
    <rPh sb="44" eb="46">
      <t>ケイヒ</t>
    </rPh>
    <rPh sb="46" eb="48">
      <t>カイシュウ</t>
    </rPh>
    <rPh sb="48" eb="49">
      <t>リツ</t>
    </rPh>
    <rPh sb="50" eb="52">
      <t>オスイ</t>
    </rPh>
    <rPh sb="52" eb="54">
      <t>ショリ</t>
    </rPh>
    <rPh sb="54" eb="56">
      <t>ゲンカ</t>
    </rPh>
    <rPh sb="57" eb="59">
      <t>カイゼン</t>
    </rPh>
    <rPh sb="59" eb="61">
      <t>ケイコウ</t>
    </rPh>
    <rPh sb="62" eb="63">
      <t>テン</t>
    </rPh>
    <rPh sb="66" eb="69">
      <t>スイセンカ</t>
    </rPh>
    <rPh sb="69" eb="70">
      <t>リツ</t>
    </rPh>
    <rPh sb="75" eb="76">
      <t>コ</t>
    </rPh>
    <rPh sb="78" eb="80">
      <t>ルイジ</t>
    </rPh>
    <rPh sb="80" eb="82">
      <t>ダンタイ</t>
    </rPh>
    <rPh sb="83" eb="84">
      <t>チカ</t>
    </rPh>
    <rPh sb="91" eb="93">
      <t>リョウキン</t>
    </rPh>
    <rPh sb="93" eb="95">
      <t>シュウニュウ</t>
    </rPh>
    <rPh sb="96" eb="97">
      <t>タイ</t>
    </rPh>
    <rPh sb="99" eb="101">
      <t>キギョウ</t>
    </rPh>
    <rPh sb="101" eb="102">
      <t>サイ</t>
    </rPh>
    <rPh sb="102" eb="104">
      <t>ザンダカ</t>
    </rPh>
    <rPh sb="105" eb="107">
      <t>ワリアイ</t>
    </rPh>
    <rPh sb="108" eb="110">
      <t>ルイジ</t>
    </rPh>
    <rPh sb="110" eb="112">
      <t>ダンタイ</t>
    </rPh>
    <rPh sb="113" eb="115">
      <t>ヒカク</t>
    </rPh>
    <rPh sb="117" eb="118">
      <t>タカ</t>
    </rPh>
    <rPh sb="121" eb="122">
      <t>アラ</t>
    </rPh>
    <rPh sb="124" eb="126">
      <t>カリイレ</t>
    </rPh>
    <rPh sb="127" eb="128">
      <t>オコナ</t>
    </rPh>
    <rPh sb="135" eb="136">
      <t>スコ</t>
    </rPh>
    <rPh sb="139" eb="141">
      <t>ゲンショウ</t>
    </rPh>
    <rPh sb="146" eb="147">
      <t>オモ</t>
    </rPh>
    <rPh sb="151" eb="153">
      <t>コンゴ</t>
    </rPh>
    <rPh sb="154" eb="156">
      <t>ケンゼン</t>
    </rPh>
    <rPh sb="157" eb="159">
      <t>ケイエイ</t>
    </rPh>
    <rPh sb="174" eb="176">
      <t>テキカク</t>
    </rPh>
    <rPh sb="177" eb="180">
      <t>シヨウリョウ</t>
    </rPh>
    <rPh sb="181" eb="183">
      <t>チョウシュウ</t>
    </rPh>
    <rPh sb="184" eb="185">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</si>
</sst>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7171584"/>
        <c:axId val="12721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0.14000000000000001</c:v>
                </c:pt>
                <c:pt idx="2">
                  <c:v>0.03</c:v>
                </c:pt>
                <c:pt idx="3">
                  <c:v>0.15</c:v>
                </c:pt>
                <c:pt idx="4">
                  <c:v>0.1</c:v>
                </c:pt>
              </c:numCache>
            </c:numRef>
          </c:val>
          <c:smooth val="0"/>
        </c:ser>
        <c:dLbls>
          <c:showLegendKey val="0"/>
          <c:showVal val="0"/>
          <c:showCatName val="0"/>
          <c:showSerName val="0"/>
          <c:showPercent val="0"/>
          <c:showBubbleSize val="0"/>
        </c:dLbls>
        <c:marker val="1"/>
        <c:smooth val="0"/>
        <c:axId val="127171584"/>
        <c:axId val="127210624"/>
      </c:lineChart>
      <c:dateAx>
        <c:axId val="127171584"/>
        <c:scaling>
          <c:orientation val="minMax"/>
        </c:scaling>
        <c:delete val="1"/>
        <c:axPos val="b"/>
        <c:numFmt formatCode="ge" sourceLinked="1"/>
        <c:majorTickMark val="none"/>
        <c:minorTickMark val="none"/>
        <c:tickLblPos val="none"/>
        <c:crossAx val="127210624"/>
        <c:crosses val="autoZero"/>
        <c:auto val="1"/>
        <c:lblOffset val="100"/>
        <c:baseTimeUnit val="years"/>
      </c:dateAx>
      <c:valAx>
        <c:axId val="12721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17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39.53</c:v>
                </c:pt>
                <c:pt idx="1">
                  <c:v>39.5</c:v>
                </c:pt>
                <c:pt idx="2">
                  <c:v>38.83</c:v>
                </c:pt>
                <c:pt idx="3">
                  <c:v>39.08</c:v>
                </c:pt>
                <c:pt idx="4">
                  <c:v>39.15</c:v>
                </c:pt>
              </c:numCache>
            </c:numRef>
          </c:val>
        </c:ser>
        <c:dLbls>
          <c:showLegendKey val="0"/>
          <c:showVal val="0"/>
          <c:showCatName val="0"/>
          <c:showSerName val="0"/>
          <c:showPercent val="0"/>
          <c:showBubbleSize val="0"/>
        </c:dLbls>
        <c:gapWidth val="150"/>
        <c:axId val="128073728"/>
        <c:axId val="12807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49.29</c:v>
                </c:pt>
                <c:pt idx="1">
                  <c:v>50.32</c:v>
                </c:pt>
                <c:pt idx="2">
                  <c:v>49.89</c:v>
                </c:pt>
                <c:pt idx="3">
                  <c:v>49.39</c:v>
                </c:pt>
                <c:pt idx="4">
                  <c:v>49.25</c:v>
                </c:pt>
              </c:numCache>
            </c:numRef>
          </c:val>
          <c:smooth val="0"/>
        </c:ser>
        <c:dLbls>
          <c:showLegendKey val="0"/>
          <c:showVal val="0"/>
          <c:showCatName val="0"/>
          <c:showSerName val="0"/>
          <c:showPercent val="0"/>
          <c:showBubbleSize val="0"/>
        </c:dLbls>
        <c:marker val="1"/>
        <c:smooth val="0"/>
        <c:axId val="128073728"/>
        <c:axId val="128075648"/>
      </c:lineChart>
      <c:dateAx>
        <c:axId val="128073728"/>
        <c:scaling>
          <c:orientation val="minMax"/>
        </c:scaling>
        <c:delete val="1"/>
        <c:axPos val="b"/>
        <c:numFmt formatCode="ge" sourceLinked="1"/>
        <c:majorTickMark val="none"/>
        <c:minorTickMark val="none"/>
        <c:tickLblPos val="none"/>
        <c:crossAx val="128075648"/>
        <c:crosses val="autoZero"/>
        <c:auto val="1"/>
        <c:lblOffset val="100"/>
        <c:baseTimeUnit val="years"/>
      </c:dateAx>
      <c:valAx>
        <c:axId val="12807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07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75.91</c:v>
                </c:pt>
                <c:pt idx="1">
                  <c:v>76.72</c:v>
                </c:pt>
                <c:pt idx="2">
                  <c:v>78.040000000000006</c:v>
                </c:pt>
                <c:pt idx="3">
                  <c:v>79.37</c:v>
                </c:pt>
                <c:pt idx="4">
                  <c:v>80.5</c:v>
                </c:pt>
              </c:numCache>
            </c:numRef>
          </c:val>
        </c:ser>
        <c:dLbls>
          <c:showLegendKey val="0"/>
          <c:showVal val="0"/>
          <c:showCatName val="0"/>
          <c:showSerName val="0"/>
          <c:showPercent val="0"/>
          <c:showBubbleSize val="0"/>
        </c:dLbls>
        <c:gapWidth val="150"/>
        <c:axId val="128097280"/>
        <c:axId val="12818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84.57</c:v>
                </c:pt>
                <c:pt idx="2">
                  <c:v>84.73</c:v>
                </c:pt>
                <c:pt idx="3">
                  <c:v>83.96</c:v>
                </c:pt>
                <c:pt idx="4">
                  <c:v>84.12</c:v>
                </c:pt>
              </c:numCache>
            </c:numRef>
          </c:val>
          <c:smooth val="0"/>
        </c:ser>
        <c:dLbls>
          <c:showLegendKey val="0"/>
          <c:showVal val="0"/>
          <c:showCatName val="0"/>
          <c:showSerName val="0"/>
          <c:showPercent val="0"/>
          <c:showBubbleSize val="0"/>
        </c:dLbls>
        <c:marker val="1"/>
        <c:smooth val="0"/>
        <c:axId val="128097280"/>
        <c:axId val="128189568"/>
      </c:lineChart>
      <c:dateAx>
        <c:axId val="128097280"/>
        <c:scaling>
          <c:orientation val="minMax"/>
        </c:scaling>
        <c:delete val="1"/>
        <c:axPos val="b"/>
        <c:numFmt formatCode="ge" sourceLinked="1"/>
        <c:majorTickMark val="none"/>
        <c:minorTickMark val="none"/>
        <c:tickLblPos val="none"/>
        <c:crossAx val="128189568"/>
        <c:crosses val="autoZero"/>
        <c:auto val="1"/>
        <c:lblOffset val="100"/>
        <c:baseTimeUnit val="years"/>
      </c:dateAx>
      <c:valAx>
        <c:axId val="12818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09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51.51</c:v>
                </c:pt>
                <c:pt idx="1">
                  <c:v>50.2</c:v>
                </c:pt>
                <c:pt idx="2">
                  <c:v>51.92</c:v>
                </c:pt>
                <c:pt idx="3">
                  <c:v>52.06</c:v>
                </c:pt>
                <c:pt idx="4">
                  <c:v>98.59</c:v>
                </c:pt>
              </c:numCache>
            </c:numRef>
          </c:val>
        </c:ser>
        <c:dLbls>
          <c:showLegendKey val="0"/>
          <c:showVal val="0"/>
          <c:showCatName val="0"/>
          <c:showSerName val="0"/>
          <c:showPercent val="0"/>
          <c:showBubbleSize val="0"/>
        </c:dLbls>
        <c:gapWidth val="150"/>
        <c:axId val="127253120"/>
        <c:axId val="127255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7253120"/>
        <c:axId val="127255296"/>
      </c:lineChart>
      <c:dateAx>
        <c:axId val="127253120"/>
        <c:scaling>
          <c:orientation val="minMax"/>
        </c:scaling>
        <c:delete val="1"/>
        <c:axPos val="b"/>
        <c:numFmt formatCode="ge" sourceLinked="1"/>
        <c:majorTickMark val="none"/>
        <c:minorTickMark val="none"/>
        <c:tickLblPos val="none"/>
        <c:crossAx val="127255296"/>
        <c:crosses val="autoZero"/>
        <c:auto val="1"/>
        <c:lblOffset val="100"/>
        <c:baseTimeUnit val="years"/>
      </c:dateAx>
      <c:valAx>
        <c:axId val="12725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5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8329984"/>
        <c:axId val="12833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329984"/>
        <c:axId val="128336256"/>
      </c:lineChart>
      <c:dateAx>
        <c:axId val="128329984"/>
        <c:scaling>
          <c:orientation val="minMax"/>
        </c:scaling>
        <c:delete val="1"/>
        <c:axPos val="b"/>
        <c:numFmt formatCode="ge" sourceLinked="1"/>
        <c:majorTickMark val="none"/>
        <c:minorTickMark val="none"/>
        <c:tickLblPos val="none"/>
        <c:crossAx val="128336256"/>
        <c:crosses val="autoZero"/>
        <c:auto val="1"/>
        <c:lblOffset val="100"/>
        <c:baseTimeUnit val="years"/>
      </c:dateAx>
      <c:valAx>
        <c:axId val="12833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329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8354176"/>
        <c:axId val="12838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354176"/>
        <c:axId val="128380928"/>
      </c:lineChart>
      <c:dateAx>
        <c:axId val="128354176"/>
        <c:scaling>
          <c:orientation val="minMax"/>
        </c:scaling>
        <c:delete val="1"/>
        <c:axPos val="b"/>
        <c:numFmt formatCode="ge" sourceLinked="1"/>
        <c:majorTickMark val="none"/>
        <c:minorTickMark val="none"/>
        <c:tickLblPos val="none"/>
        <c:crossAx val="128380928"/>
        <c:crosses val="autoZero"/>
        <c:auto val="1"/>
        <c:lblOffset val="100"/>
        <c:baseTimeUnit val="years"/>
      </c:dateAx>
      <c:valAx>
        <c:axId val="12838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35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8407424"/>
        <c:axId val="12841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407424"/>
        <c:axId val="128417792"/>
      </c:lineChart>
      <c:dateAx>
        <c:axId val="128407424"/>
        <c:scaling>
          <c:orientation val="minMax"/>
        </c:scaling>
        <c:delete val="1"/>
        <c:axPos val="b"/>
        <c:numFmt formatCode="ge" sourceLinked="1"/>
        <c:majorTickMark val="none"/>
        <c:minorTickMark val="none"/>
        <c:tickLblPos val="none"/>
        <c:crossAx val="128417792"/>
        <c:crosses val="autoZero"/>
        <c:auto val="1"/>
        <c:lblOffset val="100"/>
        <c:baseTimeUnit val="years"/>
      </c:dateAx>
      <c:valAx>
        <c:axId val="12841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40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8444288"/>
        <c:axId val="12845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444288"/>
        <c:axId val="128458752"/>
      </c:lineChart>
      <c:dateAx>
        <c:axId val="128444288"/>
        <c:scaling>
          <c:orientation val="minMax"/>
        </c:scaling>
        <c:delete val="1"/>
        <c:axPos val="b"/>
        <c:numFmt formatCode="ge" sourceLinked="1"/>
        <c:majorTickMark val="none"/>
        <c:minorTickMark val="none"/>
        <c:tickLblPos val="none"/>
        <c:crossAx val="128458752"/>
        <c:crosses val="autoZero"/>
        <c:auto val="1"/>
        <c:lblOffset val="100"/>
        <c:baseTimeUnit val="years"/>
      </c:dateAx>
      <c:valAx>
        <c:axId val="12845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44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2753.44</c:v>
                </c:pt>
                <c:pt idx="1">
                  <c:v>2610.85</c:v>
                </c:pt>
                <c:pt idx="2">
                  <c:v>2415.14</c:v>
                </c:pt>
                <c:pt idx="3">
                  <c:v>2793.27</c:v>
                </c:pt>
                <c:pt idx="4">
                  <c:v>2602.4899999999998</c:v>
                </c:pt>
              </c:numCache>
            </c:numRef>
          </c:val>
        </c:ser>
        <c:dLbls>
          <c:showLegendKey val="0"/>
          <c:showVal val="0"/>
          <c:showCatName val="0"/>
          <c:showSerName val="0"/>
          <c:showPercent val="0"/>
          <c:showBubbleSize val="0"/>
        </c:dLbls>
        <c:gapWidth val="150"/>
        <c:axId val="128484864"/>
        <c:axId val="12848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1309.43</c:v>
                </c:pt>
                <c:pt idx="1">
                  <c:v>1306.92</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128484864"/>
        <c:axId val="128486784"/>
      </c:lineChart>
      <c:dateAx>
        <c:axId val="128484864"/>
        <c:scaling>
          <c:orientation val="minMax"/>
        </c:scaling>
        <c:delete val="1"/>
        <c:axPos val="b"/>
        <c:numFmt formatCode="ge" sourceLinked="1"/>
        <c:majorTickMark val="none"/>
        <c:minorTickMark val="none"/>
        <c:tickLblPos val="none"/>
        <c:crossAx val="128486784"/>
        <c:crosses val="autoZero"/>
        <c:auto val="1"/>
        <c:lblOffset val="100"/>
        <c:baseTimeUnit val="years"/>
      </c:dateAx>
      <c:valAx>
        <c:axId val="12848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48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36.81</c:v>
                </c:pt>
                <c:pt idx="1">
                  <c:v>35.18</c:v>
                </c:pt>
                <c:pt idx="2">
                  <c:v>37.31</c:v>
                </c:pt>
                <c:pt idx="3">
                  <c:v>37.35</c:v>
                </c:pt>
                <c:pt idx="4">
                  <c:v>91</c:v>
                </c:pt>
              </c:numCache>
            </c:numRef>
          </c:val>
        </c:ser>
        <c:dLbls>
          <c:showLegendKey val="0"/>
          <c:showVal val="0"/>
          <c:showCatName val="0"/>
          <c:showSerName val="0"/>
          <c:showPercent val="0"/>
          <c:showBubbleSize val="0"/>
        </c:dLbls>
        <c:gapWidth val="150"/>
        <c:axId val="128128128"/>
        <c:axId val="12813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67.59</c:v>
                </c:pt>
                <c:pt idx="1">
                  <c:v>68.510000000000005</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128128128"/>
        <c:axId val="128130048"/>
      </c:lineChart>
      <c:dateAx>
        <c:axId val="128128128"/>
        <c:scaling>
          <c:orientation val="minMax"/>
        </c:scaling>
        <c:delete val="1"/>
        <c:axPos val="b"/>
        <c:numFmt formatCode="ge" sourceLinked="1"/>
        <c:majorTickMark val="none"/>
        <c:minorTickMark val="none"/>
        <c:tickLblPos val="none"/>
        <c:crossAx val="128130048"/>
        <c:crosses val="autoZero"/>
        <c:auto val="1"/>
        <c:lblOffset val="100"/>
        <c:baseTimeUnit val="years"/>
      </c:dateAx>
      <c:valAx>
        <c:axId val="12813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12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507.35</c:v>
                </c:pt>
                <c:pt idx="1">
                  <c:v>527.34</c:v>
                </c:pt>
                <c:pt idx="2">
                  <c:v>513.41</c:v>
                </c:pt>
                <c:pt idx="3">
                  <c:v>515.19000000000005</c:v>
                </c:pt>
                <c:pt idx="4">
                  <c:v>209.41</c:v>
                </c:pt>
              </c:numCache>
            </c:numRef>
          </c:val>
        </c:ser>
        <c:dLbls>
          <c:showLegendKey val="0"/>
          <c:showVal val="0"/>
          <c:showCatName val="0"/>
          <c:showSerName val="0"/>
          <c:showPercent val="0"/>
          <c:showBubbleSize val="0"/>
        </c:dLbls>
        <c:gapWidth val="150"/>
        <c:axId val="128176512"/>
        <c:axId val="12817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251.88</c:v>
                </c:pt>
                <c:pt idx="1">
                  <c:v>247.43</c:v>
                </c:pt>
                <c:pt idx="2">
                  <c:v>248.89</c:v>
                </c:pt>
                <c:pt idx="3">
                  <c:v>250.84</c:v>
                </c:pt>
                <c:pt idx="4">
                  <c:v>235.61</c:v>
                </c:pt>
              </c:numCache>
            </c:numRef>
          </c:val>
          <c:smooth val="0"/>
        </c:ser>
        <c:dLbls>
          <c:showLegendKey val="0"/>
          <c:showVal val="0"/>
          <c:showCatName val="0"/>
          <c:showSerName val="0"/>
          <c:showPercent val="0"/>
          <c:showBubbleSize val="0"/>
        </c:dLbls>
        <c:marker val="1"/>
        <c:smooth val="0"/>
        <c:axId val="128176512"/>
        <c:axId val="128178432"/>
      </c:lineChart>
      <c:dateAx>
        <c:axId val="128176512"/>
        <c:scaling>
          <c:orientation val="minMax"/>
        </c:scaling>
        <c:delete val="1"/>
        <c:axPos val="b"/>
        <c:numFmt formatCode="ge" sourceLinked="1"/>
        <c:majorTickMark val="none"/>
        <c:minorTickMark val="none"/>
        <c:tickLblPos val="none"/>
        <c:crossAx val="128178432"/>
        <c:crosses val="autoZero"/>
        <c:auto val="1"/>
        <c:lblOffset val="100"/>
        <c:baseTimeUnit val="years"/>
      </c:dateAx>
      <c:valAx>
        <c:axId val="12817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17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39" zoomScaleNormal="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遊佐町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
        <v>122</v>
      </c>
      <c r="AE8" s="73"/>
      <c r="AF8" s="73"/>
      <c r="AG8" s="73"/>
      <c r="AH8" s="73"/>
      <c r="AI8" s="73"/>
      <c r="AJ8" s="73"/>
      <c r="AK8" s="4"/>
      <c r="AL8" s="67">
        <f>データ!S6</f>
        <v>14340</v>
      </c>
      <c r="AM8" s="67"/>
      <c r="AN8" s="67"/>
      <c r="AO8" s="67"/>
      <c r="AP8" s="67"/>
      <c r="AQ8" s="67"/>
      <c r="AR8" s="67"/>
      <c r="AS8" s="67"/>
      <c r="AT8" s="66">
        <f>データ!T6</f>
        <v>208.39</v>
      </c>
      <c r="AU8" s="66"/>
      <c r="AV8" s="66"/>
      <c r="AW8" s="66"/>
      <c r="AX8" s="66"/>
      <c r="AY8" s="66"/>
      <c r="AZ8" s="66"/>
      <c r="BA8" s="66"/>
      <c r="BB8" s="66">
        <f>データ!U6</f>
        <v>68.81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43.81</v>
      </c>
      <c r="Q10" s="66"/>
      <c r="R10" s="66"/>
      <c r="S10" s="66"/>
      <c r="T10" s="66"/>
      <c r="U10" s="66"/>
      <c r="V10" s="66"/>
      <c r="W10" s="66">
        <f>データ!Q6</f>
        <v>93</v>
      </c>
      <c r="X10" s="66"/>
      <c r="Y10" s="66"/>
      <c r="Z10" s="66"/>
      <c r="AA10" s="66"/>
      <c r="AB10" s="66"/>
      <c r="AC10" s="66"/>
      <c r="AD10" s="67">
        <f>データ!R6</f>
        <v>3672</v>
      </c>
      <c r="AE10" s="67"/>
      <c r="AF10" s="67"/>
      <c r="AG10" s="67"/>
      <c r="AH10" s="67"/>
      <c r="AI10" s="67"/>
      <c r="AJ10" s="67"/>
      <c r="AK10" s="2"/>
      <c r="AL10" s="67">
        <f>データ!V6</f>
        <v>6247</v>
      </c>
      <c r="AM10" s="67"/>
      <c r="AN10" s="67"/>
      <c r="AO10" s="67"/>
      <c r="AP10" s="67"/>
      <c r="AQ10" s="67"/>
      <c r="AR10" s="67"/>
      <c r="AS10" s="67"/>
      <c r="AT10" s="66">
        <f>データ!W6</f>
        <v>3.44</v>
      </c>
      <c r="AU10" s="66"/>
      <c r="AV10" s="66"/>
      <c r="AW10" s="66"/>
      <c r="AX10" s="66"/>
      <c r="AY10" s="66"/>
      <c r="AZ10" s="66"/>
      <c r="BA10" s="66"/>
      <c r="BB10" s="66">
        <f>データ!X6</f>
        <v>1815.99</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64611</v>
      </c>
      <c r="D6" s="33">
        <f t="shared" si="3"/>
        <v>47</v>
      </c>
      <c r="E6" s="33">
        <f t="shared" si="3"/>
        <v>17</v>
      </c>
      <c r="F6" s="33">
        <f t="shared" si="3"/>
        <v>1</v>
      </c>
      <c r="G6" s="33">
        <f t="shared" si="3"/>
        <v>0</v>
      </c>
      <c r="H6" s="33" t="str">
        <f t="shared" si="3"/>
        <v>山形県　遊佐町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43.81</v>
      </c>
      <c r="Q6" s="34">
        <f t="shared" si="3"/>
        <v>93</v>
      </c>
      <c r="R6" s="34">
        <f t="shared" si="3"/>
        <v>3672</v>
      </c>
      <c r="S6" s="34">
        <f t="shared" si="3"/>
        <v>14340</v>
      </c>
      <c r="T6" s="34">
        <f t="shared" si="3"/>
        <v>208.39</v>
      </c>
      <c r="U6" s="34">
        <f t="shared" si="3"/>
        <v>68.81</v>
      </c>
      <c r="V6" s="34">
        <f t="shared" si="3"/>
        <v>6247</v>
      </c>
      <c r="W6" s="34">
        <f t="shared" si="3"/>
        <v>3.44</v>
      </c>
      <c r="X6" s="34">
        <f t="shared" si="3"/>
        <v>1815.99</v>
      </c>
      <c r="Y6" s="35">
        <f>IF(Y7="",NA(),Y7)</f>
        <v>51.51</v>
      </c>
      <c r="Z6" s="35">
        <f t="shared" ref="Z6:AH6" si="4">IF(Z7="",NA(),Z7)</f>
        <v>50.2</v>
      </c>
      <c r="AA6" s="35">
        <f t="shared" si="4"/>
        <v>51.92</v>
      </c>
      <c r="AB6" s="35">
        <f t="shared" si="4"/>
        <v>52.06</v>
      </c>
      <c r="AC6" s="35">
        <f t="shared" si="4"/>
        <v>98.59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2753.44</v>
      </c>
      <c r="BG6" s="35">
        <f t="shared" ref="BG6:BO6" si="7">IF(BG7="",NA(),BG7)</f>
        <v>2610.85</v>
      </c>
      <c r="BH6" s="35">
        <f t="shared" si="7"/>
        <v>2415.14</v>
      </c>
      <c r="BI6" s="35">
        <f t="shared" si="7"/>
        <v>2793.27</v>
      </c>
      <c r="BJ6" s="35">
        <f t="shared" si="7"/>
        <v>2602.4899999999998</v>
      </c>
      <c r="BK6" s="35">
        <f t="shared" si="7"/>
        <v>1309.43</v>
      </c>
      <c r="BL6" s="35">
        <f t="shared" si="7"/>
        <v>1306.92</v>
      </c>
      <c r="BM6" s="35">
        <f t="shared" si="7"/>
        <v>1203.71</v>
      </c>
      <c r="BN6" s="35">
        <f t="shared" si="7"/>
        <v>1162.3599999999999</v>
      </c>
      <c r="BO6" s="35">
        <f t="shared" si="7"/>
        <v>1047.6500000000001</v>
      </c>
      <c r="BP6" s="34" t="str">
        <f>IF(BP7="","",IF(BP7="-","【-】","【"&amp;SUBSTITUTE(TEXT(BP7,"#,##0.00"),"-","△")&amp;"】"))</f>
        <v>【728.30】</v>
      </c>
      <c r="BQ6" s="35">
        <f>IF(BQ7="",NA(),BQ7)</f>
        <v>36.81</v>
      </c>
      <c r="BR6" s="35">
        <f t="shared" ref="BR6:BZ6" si="8">IF(BR7="",NA(),BR7)</f>
        <v>35.18</v>
      </c>
      <c r="BS6" s="35">
        <f t="shared" si="8"/>
        <v>37.31</v>
      </c>
      <c r="BT6" s="35">
        <f t="shared" si="8"/>
        <v>37.35</v>
      </c>
      <c r="BU6" s="35">
        <f t="shared" si="8"/>
        <v>91</v>
      </c>
      <c r="BV6" s="35">
        <f t="shared" si="8"/>
        <v>67.59</v>
      </c>
      <c r="BW6" s="35">
        <f t="shared" si="8"/>
        <v>68.510000000000005</v>
      </c>
      <c r="BX6" s="35">
        <f t="shared" si="8"/>
        <v>69.739999999999995</v>
      </c>
      <c r="BY6" s="35">
        <f t="shared" si="8"/>
        <v>68.209999999999994</v>
      </c>
      <c r="BZ6" s="35">
        <f t="shared" si="8"/>
        <v>74.040000000000006</v>
      </c>
      <c r="CA6" s="34" t="str">
        <f>IF(CA7="","",IF(CA7="-","【-】","【"&amp;SUBSTITUTE(TEXT(CA7,"#,##0.00"),"-","△")&amp;"】"))</f>
        <v>【100.04】</v>
      </c>
      <c r="CB6" s="35">
        <f>IF(CB7="",NA(),CB7)</f>
        <v>507.35</v>
      </c>
      <c r="CC6" s="35">
        <f t="shared" ref="CC6:CK6" si="9">IF(CC7="",NA(),CC7)</f>
        <v>527.34</v>
      </c>
      <c r="CD6" s="35">
        <f t="shared" si="9"/>
        <v>513.41</v>
      </c>
      <c r="CE6" s="35">
        <f t="shared" si="9"/>
        <v>515.19000000000005</v>
      </c>
      <c r="CF6" s="35">
        <f t="shared" si="9"/>
        <v>209.41</v>
      </c>
      <c r="CG6" s="35">
        <f t="shared" si="9"/>
        <v>251.88</v>
      </c>
      <c r="CH6" s="35">
        <f t="shared" si="9"/>
        <v>247.43</v>
      </c>
      <c r="CI6" s="35">
        <f t="shared" si="9"/>
        <v>248.89</v>
      </c>
      <c r="CJ6" s="35">
        <f t="shared" si="9"/>
        <v>250.84</v>
      </c>
      <c r="CK6" s="35">
        <f t="shared" si="9"/>
        <v>235.61</v>
      </c>
      <c r="CL6" s="34" t="str">
        <f>IF(CL7="","",IF(CL7="-","【-】","【"&amp;SUBSTITUTE(TEXT(CL7,"#,##0.00"),"-","△")&amp;"】"))</f>
        <v>【137.82】</v>
      </c>
      <c r="CM6" s="35">
        <f>IF(CM7="",NA(),CM7)</f>
        <v>39.53</v>
      </c>
      <c r="CN6" s="35">
        <f t="shared" ref="CN6:CV6" si="10">IF(CN7="",NA(),CN7)</f>
        <v>39.5</v>
      </c>
      <c r="CO6" s="35">
        <f t="shared" si="10"/>
        <v>38.83</v>
      </c>
      <c r="CP6" s="35">
        <f t="shared" si="10"/>
        <v>39.08</v>
      </c>
      <c r="CQ6" s="35">
        <f t="shared" si="10"/>
        <v>39.15</v>
      </c>
      <c r="CR6" s="35">
        <f t="shared" si="10"/>
        <v>49.29</v>
      </c>
      <c r="CS6" s="35">
        <f t="shared" si="10"/>
        <v>50.32</v>
      </c>
      <c r="CT6" s="35">
        <f t="shared" si="10"/>
        <v>49.89</v>
      </c>
      <c r="CU6" s="35">
        <f t="shared" si="10"/>
        <v>49.39</v>
      </c>
      <c r="CV6" s="35">
        <f t="shared" si="10"/>
        <v>49.25</v>
      </c>
      <c r="CW6" s="34" t="str">
        <f>IF(CW7="","",IF(CW7="-","【-】","【"&amp;SUBSTITUTE(TEXT(CW7,"#,##0.00"),"-","△")&amp;"】"))</f>
        <v>【60.09】</v>
      </c>
      <c r="CX6" s="35">
        <f>IF(CX7="",NA(),CX7)</f>
        <v>75.91</v>
      </c>
      <c r="CY6" s="35">
        <f t="shared" ref="CY6:DG6" si="11">IF(CY7="",NA(),CY7)</f>
        <v>76.72</v>
      </c>
      <c r="CZ6" s="35">
        <f t="shared" si="11"/>
        <v>78.040000000000006</v>
      </c>
      <c r="DA6" s="35">
        <f t="shared" si="11"/>
        <v>79.37</v>
      </c>
      <c r="DB6" s="35">
        <f t="shared" si="11"/>
        <v>80.5</v>
      </c>
      <c r="DC6" s="35">
        <f t="shared" si="11"/>
        <v>84.31</v>
      </c>
      <c r="DD6" s="35">
        <f t="shared" si="11"/>
        <v>84.57</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0.14000000000000001</v>
      </c>
      <c r="EL6" s="35">
        <f t="shared" si="14"/>
        <v>0.03</v>
      </c>
      <c r="EM6" s="35">
        <f t="shared" si="14"/>
        <v>0.15</v>
      </c>
      <c r="EN6" s="35">
        <f t="shared" si="14"/>
        <v>0.1</v>
      </c>
      <c r="EO6" s="34" t="str">
        <f>IF(EO7="","",IF(EO7="-","【-】","【"&amp;SUBSTITUTE(TEXT(EO7,"#,##0.00"),"-","△")&amp;"】"))</f>
        <v>【0.27】</v>
      </c>
    </row>
    <row r="7" spans="1:145" s="36" customFormat="1">
      <c r="A7" s="28"/>
      <c r="B7" s="37">
        <v>2016</v>
      </c>
      <c r="C7" s="37">
        <v>64611</v>
      </c>
      <c r="D7" s="37">
        <v>47</v>
      </c>
      <c r="E7" s="37">
        <v>17</v>
      </c>
      <c r="F7" s="37">
        <v>1</v>
      </c>
      <c r="G7" s="37">
        <v>0</v>
      </c>
      <c r="H7" s="37" t="s">
        <v>109</v>
      </c>
      <c r="I7" s="37" t="s">
        <v>110</v>
      </c>
      <c r="J7" s="37" t="s">
        <v>111</v>
      </c>
      <c r="K7" s="37" t="s">
        <v>112</v>
      </c>
      <c r="L7" s="37" t="s">
        <v>113</v>
      </c>
      <c r="M7" s="37"/>
      <c r="N7" s="38" t="s">
        <v>114</v>
      </c>
      <c r="O7" s="38" t="s">
        <v>115</v>
      </c>
      <c r="P7" s="38">
        <v>43.81</v>
      </c>
      <c r="Q7" s="38">
        <v>93</v>
      </c>
      <c r="R7" s="38">
        <v>3672</v>
      </c>
      <c r="S7" s="38">
        <v>14340</v>
      </c>
      <c r="T7" s="38">
        <v>208.39</v>
      </c>
      <c r="U7" s="38">
        <v>68.81</v>
      </c>
      <c r="V7" s="38">
        <v>6247</v>
      </c>
      <c r="W7" s="38">
        <v>3.44</v>
      </c>
      <c r="X7" s="38">
        <v>1815.99</v>
      </c>
      <c r="Y7" s="38">
        <v>51.51</v>
      </c>
      <c r="Z7" s="38">
        <v>50.2</v>
      </c>
      <c r="AA7" s="38">
        <v>51.92</v>
      </c>
      <c r="AB7" s="38">
        <v>52.06</v>
      </c>
      <c r="AC7" s="38">
        <v>98.59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2753.44</v>
      </c>
      <c r="BG7" s="38">
        <v>2610.85</v>
      </c>
      <c r="BH7" s="38">
        <v>2415.14</v>
      </c>
      <c r="BI7" s="38">
        <v>2793.27</v>
      </c>
      <c r="BJ7" s="38">
        <v>2602.4899999999998</v>
      </c>
      <c r="BK7" s="38">
        <v>1309.43</v>
      </c>
      <c r="BL7" s="38">
        <v>1306.92</v>
      </c>
      <c r="BM7" s="38">
        <v>1203.71</v>
      </c>
      <c r="BN7" s="38">
        <v>1162.3599999999999</v>
      </c>
      <c r="BO7" s="38">
        <v>1047.6500000000001</v>
      </c>
      <c r="BP7" s="38">
        <v>728.3</v>
      </c>
      <c r="BQ7" s="38">
        <v>36.81</v>
      </c>
      <c r="BR7" s="38">
        <v>35.18</v>
      </c>
      <c r="BS7" s="38">
        <v>37.31</v>
      </c>
      <c r="BT7" s="38">
        <v>37.35</v>
      </c>
      <c r="BU7" s="38">
        <v>91</v>
      </c>
      <c r="BV7" s="38">
        <v>67.59</v>
      </c>
      <c r="BW7" s="38">
        <v>68.510000000000005</v>
      </c>
      <c r="BX7" s="38">
        <v>69.739999999999995</v>
      </c>
      <c r="BY7" s="38">
        <v>68.209999999999994</v>
      </c>
      <c r="BZ7" s="38">
        <v>74.040000000000006</v>
      </c>
      <c r="CA7" s="38">
        <v>100.04</v>
      </c>
      <c r="CB7" s="38">
        <v>507.35</v>
      </c>
      <c r="CC7" s="38">
        <v>527.34</v>
      </c>
      <c r="CD7" s="38">
        <v>513.41</v>
      </c>
      <c r="CE7" s="38">
        <v>515.19000000000005</v>
      </c>
      <c r="CF7" s="38">
        <v>209.41</v>
      </c>
      <c r="CG7" s="38">
        <v>251.88</v>
      </c>
      <c r="CH7" s="38">
        <v>247.43</v>
      </c>
      <c r="CI7" s="38">
        <v>248.89</v>
      </c>
      <c r="CJ7" s="38">
        <v>250.84</v>
      </c>
      <c r="CK7" s="38">
        <v>235.61</v>
      </c>
      <c r="CL7" s="38">
        <v>137.82</v>
      </c>
      <c r="CM7" s="38">
        <v>39.53</v>
      </c>
      <c r="CN7" s="38">
        <v>39.5</v>
      </c>
      <c r="CO7" s="38">
        <v>38.83</v>
      </c>
      <c r="CP7" s="38">
        <v>39.08</v>
      </c>
      <c r="CQ7" s="38">
        <v>39.15</v>
      </c>
      <c r="CR7" s="38">
        <v>49.29</v>
      </c>
      <c r="CS7" s="38">
        <v>50.32</v>
      </c>
      <c r="CT7" s="38">
        <v>49.89</v>
      </c>
      <c r="CU7" s="38">
        <v>49.39</v>
      </c>
      <c r="CV7" s="38">
        <v>49.25</v>
      </c>
      <c r="CW7" s="38">
        <v>60.09</v>
      </c>
      <c r="CX7" s="38">
        <v>75.91</v>
      </c>
      <c r="CY7" s="38">
        <v>76.72</v>
      </c>
      <c r="CZ7" s="38">
        <v>78.040000000000006</v>
      </c>
      <c r="DA7" s="38">
        <v>79.37</v>
      </c>
      <c r="DB7" s="38">
        <v>80.5</v>
      </c>
      <c r="DC7" s="38">
        <v>84.31</v>
      </c>
      <c r="DD7" s="38">
        <v>84.57</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0.14000000000000001</v>
      </c>
      <c r="EL7" s="38">
        <v>0.03</v>
      </c>
      <c r="EM7" s="38">
        <v>0.15</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cp:lastPrinted>2018-02-06T23:58:13Z</cp:lastPrinted>
  <dcterms:created xsi:type="dcterms:W3CDTF">2017-12-25T02:03:17Z</dcterms:created>
  <dcterms:modified xsi:type="dcterms:W3CDTF">2018-02-06T23:58:34Z</dcterms:modified>
  <cp:category/>
</cp:coreProperties>
</file>