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<sst xmlns="http://schemas.openxmlformats.org/spreadsheetml/2006/main" count="240" uniqueCount="126">
  <si>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</si>
  <si>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</si>
  <si>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</si>
  <si>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</si>
  <si>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</si>
  <si>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</si>
  <si>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</si>
  <si>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</si>
  <si>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</si>
  <si>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</si>
  <si>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</si>
  <si>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</si>
  <si>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</si>
  <si>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</si>
  <si>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</si>
  <si>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</si>
  <si>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</si>
  <si>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</si>
  <si>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</si>
  <si>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</si>
  <si>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</si>
  <si>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</si>
  <si>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</si>
  <si>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</si>
  <si>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</si>
  <si>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</si>
  <si>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</si>
  <si>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</si>
  <si>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</si>
  <si>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</si>
  <si>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</si>
  <si>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</si>
  <si>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</si>
  <si>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</si>
  <si>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</si>
  <si>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</si>
  <si>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</si>
  <si>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</si>
  <si>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</si>
  <si>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</si>
  <si>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</si>
  <si>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</si>
  <si>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</si>
  <si>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</si>
  <si>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</si>
  <si>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</si>
  <si>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</si>
  <si>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</si>
  <si>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</si>
  <si>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</si>
  <si>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</si>
  <si>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</si>
  <si>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</si>
  <si>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</si>
  <si>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</si>
  <si>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</si>
  <si>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</si>
  <si>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</si>
  <si>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</si>
  <si>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</si>
  <si>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</si>
  <si>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</si>
  <si>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</si>
  <si>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</si>
  <si>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</si>
  <si>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</si>
  <si>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</si>
  <si>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</si>
  <si>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</si>
  <si>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</si>
  <si>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</si>
  <si>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</si>
  <si>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</si>
  <si>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</si>
  <si>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</si>
  <si>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</si>
  <si>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</si>
  <si>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</si>
  <si>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</si>
  <si>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</si>
  <si>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</si>
  <si>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</si>
  <si>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</si>
  <si>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</si>
  <si>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</si>
  <si>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</si>
  <si>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</si>
  <si>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</si>
  <si>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</si>
  <si>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</si>
  <si>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</si>
  <si>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</si>
  <si>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</si>
  <si>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</si>
  <si>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</si>
  <si>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</si>
  <si>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</si>
  <si>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</si>
  <si>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</si>
  <si>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</si>
  <si>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</si>
  <si>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</si>
  <si>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</si>
  <si>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</si>
  <si>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</si>
  <si>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</si>
  <si>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</si>
  <si>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</si>
  <si>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</si>
  <si>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</si>
  <si>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遊佐町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</si>
  <si>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</si>
  <si>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</si>
  <si>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</si>
  <si>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</si>
  <si>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</si>
  <si>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</si>
  <si>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</si>
  <si>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</si>
  <si>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</si>
  <si>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</si>
  <si>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</si>
  <si>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</si>
  <si>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管渠の更新等については未着手である。法定耐用年数が経過するまで期間があるが、計画的な更新について検討が必要である。</t>
    <rPh sb="1" eb="3">
      <t>カンキョ</t>
    </rPh>
    <rPh sb="4" eb="6">
      <t>コウシン</t>
    </rPh>
    <rPh sb="6" eb="7">
      <t>トウ</t>
    </rPh>
    <rPh sb="12" eb="15">
      <t>ミチャクシュ</t>
    </rPh>
    <rPh sb="19" eb="21">
      <t>ホウテイ</t>
    </rPh>
    <rPh sb="21" eb="23">
      <t>タイヨウ</t>
    </rPh>
    <rPh sb="23" eb="25">
      <t>ネンスウ</t>
    </rPh>
    <rPh sb="26" eb="28">
      <t>ケイカ</t>
    </rPh>
    <rPh sb="32" eb="34">
      <t>キカン</t>
    </rPh>
    <rPh sb="39" eb="42">
      <t>ケイカクテキ</t>
    </rPh>
    <rPh sb="43" eb="45">
      <t>コウシン</t>
    </rPh>
    <rPh sb="49" eb="51">
      <t>ケントウ</t>
    </rPh>
    <rPh sb="52" eb="54">
      <t>ヒツヨウ</t>
    </rPh>
    <phoneticPr fontId="4"/>
  </si>
  <si>
    <t>①収益的収支比率については、決算状況調査の計上数値の適正化により一般会計繰入金を収益的収入に計上したため総収益が増えて比率が向上した。
④企業債残高対事業規模比率については、類似団体と比較して高い数値で推移しているが、新たな借入の予定がないことから今後比率は下がっていくと思われる。
⑤経費回収率については、汚水処理原価が低くなったため大幅に向上し、類似団体の数値に近づいたが、100％を大きく下回っているため適正な料金収入の確保と経費の見直しが必要である。
⑥汚水処理原価については、決算状況調査の計上数値の適正化により大幅に低い数値となった。そのため⑤の経費回収率の向上にもつながった。
⑦施設利用率については、類似団体と比較して大差はなく、ほぼ横ばいで推移している。
⑧水洗化率については、類似団体と比較して低い数値で推移しているが改善傾向にある。整備工事が完了しているため、さらなる接続率の向上に向けた取組が必要である。</t>
    <rPh sb="1" eb="4">
      <t>シュウエキテキ</t>
    </rPh>
    <rPh sb="4" eb="6">
      <t>シュウシ</t>
    </rPh>
    <rPh sb="6" eb="8">
      <t>ヒリツ</t>
    </rPh>
    <rPh sb="14" eb="16">
      <t>ケッサン</t>
    </rPh>
    <rPh sb="16" eb="18">
      <t>ジョウキョウ</t>
    </rPh>
    <rPh sb="18" eb="20">
      <t>チョウサ</t>
    </rPh>
    <rPh sb="21" eb="23">
      <t>ケイジョウ</t>
    </rPh>
    <rPh sb="23" eb="25">
      <t>スウチ</t>
    </rPh>
    <rPh sb="26" eb="29">
      <t>テキセイカ</t>
    </rPh>
    <rPh sb="32" eb="34">
      <t>イッパン</t>
    </rPh>
    <rPh sb="34" eb="36">
      <t>カイケイ</t>
    </rPh>
    <rPh sb="36" eb="38">
      <t>クリイレ</t>
    </rPh>
    <rPh sb="38" eb="39">
      <t>キン</t>
    </rPh>
    <rPh sb="40" eb="43">
      <t>シュウエキテキ</t>
    </rPh>
    <rPh sb="43" eb="45">
      <t>シュウニュウ</t>
    </rPh>
    <rPh sb="46" eb="48">
      <t>ケイジョウ</t>
    </rPh>
    <rPh sb="52" eb="55">
      <t>ソウシュウエキ</t>
    </rPh>
    <rPh sb="56" eb="57">
      <t>フ</t>
    </rPh>
    <rPh sb="59" eb="61">
      <t>ヒリツ</t>
    </rPh>
    <rPh sb="62" eb="64">
      <t>コウジョウ</t>
    </rPh>
    <rPh sb="69" eb="71">
      <t>キギョウ</t>
    </rPh>
    <rPh sb="71" eb="72">
      <t>サイ</t>
    </rPh>
    <rPh sb="72" eb="74">
      <t>ザンダカ</t>
    </rPh>
    <rPh sb="74" eb="75">
      <t>タイ</t>
    </rPh>
    <rPh sb="75" eb="77">
      <t>ジギョウ</t>
    </rPh>
    <rPh sb="77" eb="79">
      <t>キボ</t>
    </rPh>
    <rPh sb="79" eb="81">
      <t>ヒリツ</t>
    </rPh>
    <rPh sb="87" eb="89">
      <t>ルイジ</t>
    </rPh>
    <rPh sb="89" eb="91">
      <t>ダンタイ</t>
    </rPh>
    <rPh sb="92" eb="94">
      <t>ヒカク</t>
    </rPh>
    <rPh sb="96" eb="97">
      <t>タカ</t>
    </rPh>
    <rPh sb="98" eb="100">
      <t>スウチ</t>
    </rPh>
    <rPh sb="101" eb="103">
      <t>スイイ</t>
    </rPh>
    <rPh sb="109" eb="110">
      <t>アラ</t>
    </rPh>
    <rPh sb="112" eb="114">
      <t>カリイレ</t>
    </rPh>
    <rPh sb="115" eb="117">
      <t>ヨテイ</t>
    </rPh>
    <rPh sb="124" eb="126">
      <t>コンゴ</t>
    </rPh>
    <rPh sb="126" eb="128">
      <t>ヒリツ</t>
    </rPh>
    <rPh sb="129" eb="130">
      <t>サ</t>
    </rPh>
    <rPh sb="136" eb="137">
      <t>オモ</t>
    </rPh>
    <rPh sb="143" eb="145">
      <t>ケイヒ</t>
    </rPh>
    <rPh sb="145" eb="147">
      <t>カイシュウ</t>
    </rPh>
    <rPh sb="147" eb="148">
      <t>リツ</t>
    </rPh>
    <rPh sb="154" eb="156">
      <t>オスイ</t>
    </rPh>
    <rPh sb="156" eb="158">
      <t>ショリ</t>
    </rPh>
    <rPh sb="158" eb="160">
      <t>ゲンカ</t>
    </rPh>
    <rPh sb="161" eb="162">
      <t>ヒク</t>
    </rPh>
    <rPh sb="168" eb="170">
      <t>オオハバ</t>
    </rPh>
    <rPh sb="171" eb="173">
      <t>コウジョウ</t>
    </rPh>
    <rPh sb="175" eb="177">
      <t>ルイジ</t>
    </rPh>
    <rPh sb="177" eb="179">
      <t>ダンタイ</t>
    </rPh>
    <rPh sb="180" eb="182">
      <t>スウチ</t>
    </rPh>
    <rPh sb="183" eb="184">
      <t>チカ</t>
    </rPh>
    <rPh sb="194" eb="195">
      <t>オオ</t>
    </rPh>
    <rPh sb="197" eb="199">
      <t>シタマワ</t>
    </rPh>
    <rPh sb="205" eb="207">
      <t>テキセイ</t>
    </rPh>
    <rPh sb="208" eb="210">
      <t>リョウキン</t>
    </rPh>
    <rPh sb="210" eb="212">
      <t>シュウニュウ</t>
    </rPh>
    <rPh sb="213" eb="215">
      <t>カクホ</t>
    </rPh>
    <rPh sb="216" eb="218">
      <t>ケイヒ</t>
    </rPh>
    <rPh sb="219" eb="221">
      <t>ミナオ</t>
    </rPh>
    <rPh sb="223" eb="225">
      <t>ヒツヨウ</t>
    </rPh>
    <rPh sb="231" eb="233">
      <t>オスイ</t>
    </rPh>
    <rPh sb="233" eb="235">
      <t>ショリ</t>
    </rPh>
    <rPh sb="235" eb="237">
      <t>ゲンカ</t>
    </rPh>
    <rPh sb="261" eb="263">
      <t>オオハバ</t>
    </rPh>
    <rPh sb="264" eb="265">
      <t>ヒク</t>
    </rPh>
    <rPh sb="266" eb="268">
      <t>スウチ</t>
    </rPh>
    <rPh sb="279" eb="281">
      <t>ケイヒ</t>
    </rPh>
    <rPh sb="281" eb="283">
      <t>カイシュウ</t>
    </rPh>
    <rPh sb="283" eb="284">
      <t>リツ</t>
    </rPh>
    <rPh sb="285" eb="287">
      <t>コウジョウ</t>
    </rPh>
    <rPh sb="297" eb="299">
      <t>シセツ</t>
    </rPh>
    <rPh sb="299" eb="302">
      <t>リヨウリツ</t>
    </rPh>
    <rPh sb="308" eb="310">
      <t>ルイジ</t>
    </rPh>
    <rPh sb="310" eb="312">
      <t>ダンタイ</t>
    </rPh>
    <rPh sb="313" eb="315">
      <t>ヒカク</t>
    </rPh>
    <rPh sb="317" eb="319">
      <t>タイサ</t>
    </rPh>
    <rPh sb="325" eb="326">
      <t>ヨコ</t>
    </rPh>
    <rPh sb="329" eb="331">
      <t>スイイ</t>
    </rPh>
    <rPh sb="338" eb="341">
      <t>スイセンカ</t>
    </rPh>
    <rPh sb="341" eb="342">
      <t>リツ</t>
    </rPh>
    <rPh sb="348" eb="350">
      <t>ルイジ</t>
    </rPh>
    <rPh sb="350" eb="352">
      <t>ダンタイ</t>
    </rPh>
    <rPh sb="353" eb="355">
      <t>ヒカク</t>
    </rPh>
    <rPh sb="357" eb="358">
      <t>ヒク</t>
    </rPh>
    <rPh sb="359" eb="361">
      <t>スウチ</t>
    </rPh>
    <rPh sb="362" eb="364">
      <t>スイイ</t>
    </rPh>
    <rPh sb="369" eb="371">
      <t>カイゼン</t>
    </rPh>
    <rPh sb="371" eb="373">
      <t>ケイコウ</t>
    </rPh>
    <rPh sb="377" eb="379">
      <t>セイビ</t>
    </rPh>
    <rPh sb="379" eb="381">
      <t>コウジ</t>
    </rPh>
    <rPh sb="382" eb="384">
      <t>カンリョウ</t>
    </rPh>
    <rPh sb="395" eb="397">
      <t>セツゾク</t>
    </rPh>
    <rPh sb="397" eb="398">
      <t>リツ</t>
    </rPh>
    <rPh sb="399" eb="401">
      <t>コウジョウ</t>
    </rPh>
    <rPh sb="402" eb="403">
      <t>ム</t>
    </rPh>
    <rPh sb="405" eb="407">
      <t>トリクミ</t>
    </rPh>
    <rPh sb="408" eb="410">
      <t>ヒツヨウ</t>
    </rPh>
    <phoneticPr fontId="4"/>
  </si>
  <si>
    <t>　決算状況調査の計上数値の適正化により汚水処理費が減少したことによって、収益的収支比率、汚水処理原価が改善傾向に転じた。しかしながら経費回収率については昨年度と比較して改善はしたものの100％を大きく下回っており、使用料以外の収入で賄っている部分が多いため、経営が安定しているとは言いがたい状況である。水洗化率のさらなる向上と的確な徴収に努め使用料収入の増加を図るとともに、汚水処理費にかかる経費の見直しを行い経営改善を図る必要がある。</t>
    <rPh sb="19" eb="21">
      <t>オスイ</t>
    </rPh>
    <rPh sb="21" eb="23">
      <t>ショリ</t>
    </rPh>
    <rPh sb="23" eb="24">
      <t>ヒ</t>
    </rPh>
    <rPh sb="25" eb="27">
      <t>ゲンショウ</t>
    </rPh>
    <rPh sb="36" eb="39">
      <t>シュウエキテキ</t>
    </rPh>
    <rPh sb="39" eb="41">
      <t>シュウシ</t>
    </rPh>
    <rPh sb="41" eb="43">
      <t>ヒリツ</t>
    </rPh>
    <rPh sb="44" eb="46">
      <t>オスイ</t>
    </rPh>
    <rPh sb="46" eb="48">
      <t>ショリ</t>
    </rPh>
    <rPh sb="48" eb="50">
      <t>ゲンカ</t>
    </rPh>
    <rPh sb="51" eb="53">
      <t>カイゼン</t>
    </rPh>
    <rPh sb="53" eb="55">
      <t>ケイコウ</t>
    </rPh>
    <rPh sb="56" eb="57">
      <t>テン</t>
    </rPh>
    <rPh sb="66" eb="68">
      <t>ケイヒ</t>
    </rPh>
    <rPh sb="68" eb="70">
      <t>カイシュウ</t>
    </rPh>
    <rPh sb="70" eb="71">
      <t>リツ</t>
    </rPh>
    <rPh sb="76" eb="79">
      <t>サクネンド</t>
    </rPh>
    <rPh sb="80" eb="82">
      <t>ヒカク</t>
    </rPh>
    <rPh sb="84" eb="86">
      <t>カイゼン</t>
    </rPh>
    <rPh sb="97" eb="98">
      <t>オオ</t>
    </rPh>
    <rPh sb="100" eb="102">
      <t>シタマワ</t>
    </rPh>
    <rPh sb="107" eb="109">
      <t>シヨウ</t>
    </rPh>
    <rPh sb="109" eb="110">
      <t>リョウ</t>
    </rPh>
    <rPh sb="110" eb="112">
      <t>イガイ</t>
    </rPh>
    <rPh sb="113" eb="115">
      <t>シュウニュウ</t>
    </rPh>
    <rPh sb="116" eb="117">
      <t>マカナ</t>
    </rPh>
    <rPh sb="121" eb="123">
      <t>ブブン</t>
    </rPh>
    <rPh sb="124" eb="125">
      <t>オオ</t>
    </rPh>
    <rPh sb="129" eb="131">
      <t>ケイエイ</t>
    </rPh>
    <rPh sb="132" eb="134">
      <t>アンテイ</t>
    </rPh>
    <rPh sb="140" eb="141">
      <t>イ</t>
    </rPh>
    <rPh sb="145" eb="147">
      <t>ジョウキョウ</t>
    </rPh>
    <rPh sb="163" eb="165">
      <t>テキカク</t>
    </rPh>
    <rPh sb="166" eb="168">
      <t>チョウシュウ</t>
    </rPh>
    <rPh sb="169" eb="170">
      <t>ツト</t>
    </rPh>
    <rPh sb="180" eb="181">
      <t>ハカ</t>
    </rPh>
    <rPh sb="187" eb="189">
      <t>オスイ</t>
    </rPh>
    <rPh sb="189" eb="191">
      <t>ショリ</t>
    </rPh>
    <rPh sb="191" eb="192">
      <t>ヒ</t>
    </rPh>
    <rPh sb="196" eb="198">
      <t>ケイヒ</t>
    </rPh>
    <rPh sb="199" eb="201">
      <t>ミナオ</t>
    </rPh>
    <rPh sb="203" eb="204">
      <t>オコナ</t>
    </rPh>
    <rPh sb="205" eb="207">
      <t>ケイエイ</t>
    </rPh>
    <rPh sb="207" eb="209">
      <t>カイゼン</t>
    </rPh>
    <rPh sb="210" eb="211">
      <t>ハカ</t>
    </rPh>
    <rPh sb="212" eb="21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</si>
</sst>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7106048"/>
        <c:axId val="12714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27106048"/>
        <c:axId val="127149184"/>
      </c:lineChart>
      <c:dateAx>
        <c:axId val="127106048"/>
        <c:scaling>
          <c:orientation val="minMax"/>
        </c:scaling>
        <c:delete val="1"/>
        <c:axPos val="b"/>
        <c:numFmt formatCode="ge" sourceLinked="1"/>
        <c:majorTickMark val="none"/>
        <c:minorTickMark val="none"/>
        <c:tickLblPos val="none"/>
        <c:crossAx val="127149184"/>
        <c:crosses val="autoZero"/>
        <c:auto val="1"/>
        <c:lblOffset val="100"/>
        <c:baseTimeUnit val="years"/>
      </c:dateAx>
      <c:valAx>
        <c:axId val="127149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10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48.27</c:v>
                </c:pt>
                <c:pt idx="1">
                  <c:v>47.82</c:v>
                </c:pt>
                <c:pt idx="2">
                  <c:v>48.87</c:v>
                </c:pt>
                <c:pt idx="3">
                  <c:v>46.62</c:v>
                </c:pt>
                <c:pt idx="4">
                  <c:v>47.52</c:v>
                </c:pt>
              </c:numCache>
            </c:numRef>
          </c:val>
        </c:ser>
        <c:dLbls>
          <c:showLegendKey val="0"/>
          <c:showVal val="0"/>
          <c:showCatName val="0"/>
          <c:showSerName val="0"/>
          <c:showPercent val="0"/>
          <c:showBubbleSize val="0"/>
        </c:dLbls>
        <c:gapWidth val="150"/>
        <c:axId val="128007552"/>
        <c:axId val="12800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28007552"/>
        <c:axId val="128009728"/>
      </c:lineChart>
      <c:dateAx>
        <c:axId val="128007552"/>
        <c:scaling>
          <c:orientation val="minMax"/>
        </c:scaling>
        <c:delete val="1"/>
        <c:axPos val="b"/>
        <c:numFmt formatCode="ge" sourceLinked="1"/>
        <c:majorTickMark val="none"/>
        <c:minorTickMark val="none"/>
        <c:tickLblPos val="none"/>
        <c:crossAx val="128009728"/>
        <c:crosses val="autoZero"/>
        <c:auto val="1"/>
        <c:lblOffset val="100"/>
        <c:baseTimeUnit val="years"/>
      </c:dateAx>
      <c:valAx>
        <c:axId val="1280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00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75.209999999999994</c:v>
                </c:pt>
                <c:pt idx="1">
                  <c:v>78.03</c:v>
                </c:pt>
                <c:pt idx="2">
                  <c:v>78.92</c:v>
                </c:pt>
                <c:pt idx="3">
                  <c:v>81.400000000000006</c:v>
                </c:pt>
                <c:pt idx="4">
                  <c:v>82.36</c:v>
                </c:pt>
              </c:numCache>
            </c:numRef>
          </c:val>
        </c:ser>
        <c:dLbls>
          <c:showLegendKey val="0"/>
          <c:showVal val="0"/>
          <c:showCatName val="0"/>
          <c:showSerName val="0"/>
          <c:showPercent val="0"/>
          <c:showBubbleSize val="0"/>
        </c:dLbls>
        <c:gapWidth val="150"/>
        <c:axId val="128031744"/>
        <c:axId val="128124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28031744"/>
        <c:axId val="128124032"/>
      </c:lineChart>
      <c:dateAx>
        <c:axId val="128031744"/>
        <c:scaling>
          <c:orientation val="minMax"/>
        </c:scaling>
        <c:delete val="1"/>
        <c:axPos val="b"/>
        <c:numFmt formatCode="ge" sourceLinked="1"/>
        <c:majorTickMark val="none"/>
        <c:minorTickMark val="none"/>
        <c:tickLblPos val="none"/>
        <c:crossAx val="128124032"/>
        <c:crosses val="autoZero"/>
        <c:auto val="1"/>
        <c:lblOffset val="100"/>
        <c:baseTimeUnit val="years"/>
      </c:dateAx>
      <c:valAx>
        <c:axId val="12812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03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52.7</c:v>
                </c:pt>
                <c:pt idx="1">
                  <c:v>52.44</c:v>
                </c:pt>
                <c:pt idx="2">
                  <c:v>51.44</c:v>
                </c:pt>
                <c:pt idx="3">
                  <c:v>50.79</c:v>
                </c:pt>
                <c:pt idx="4">
                  <c:v>101.74</c:v>
                </c:pt>
              </c:numCache>
            </c:numRef>
          </c:val>
        </c:ser>
        <c:dLbls>
          <c:showLegendKey val="0"/>
          <c:showVal val="0"/>
          <c:showCatName val="0"/>
          <c:showSerName val="0"/>
          <c:showPercent val="0"/>
          <c:showBubbleSize val="0"/>
        </c:dLbls>
        <c:gapWidth val="150"/>
        <c:axId val="127187584"/>
        <c:axId val="12718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7187584"/>
        <c:axId val="127189760"/>
      </c:lineChart>
      <c:dateAx>
        <c:axId val="127187584"/>
        <c:scaling>
          <c:orientation val="minMax"/>
        </c:scaling>
        <c:delete val="1"/>
        <c:axPos val="b"/>
        <c:numFmt formatCode="ge" sourceLinked="1"/>
        <c:majorTickMark val="none"/>
        <c:minorTickMark val="none"/>
        <c:tickLblPos val="none"/>
        <c:crossAx val="127189760"/>
        <c:crosses val="autoZero"/>
        <c:auto val="1"/>
        <c:lblOffset val="100"/>
        <c:baseTimeUnit val="years"/>
      </c:dateAx>
      <c:valAx>
        <c:axId val="12718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18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8264448"/>
        <c:axId val="12827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8264448"/>
        <c:axId val="128270720"/>
      </c:lineChart>
      <c:dateAx>
        <c:axId val="128264448"/>
        <c:scaling>
          <c:orientation val="minMax"/>
        </c:scaling>
        <c:delete val="1"/>
        <c:axPos val="b"/>
        <c:numFmt formatCode="ge" sourceLinked="1"/>
        <c:majorTickMark val="none"/>
        <c:minorTickMark val="none"/>
        <c:tickLblPos val="none"/>
        <c:crossAx val="128270720"/>
        <c:crosses val="autoZero"/>
        <c:auto val="1"/>
        <c:lblOffset val="100"/>
        <c:baseTimeUnit val="years"/>
      </c:dateAx>
      <c:valAx>
        <c:axId val="12827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26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8288640"/>
        <c:axId val="12831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8288640"/>
        <c:axId val="128315392"/>
      </c:lineChart>
      <c:dateAx>
        <c:axId val="128288640"/>
        <c:scaling>
          <c:orientation val="minMax"/>
        </c:scaling>
        <c:delete val="1"/>
        <c:axPos val="b"/>
        <c:numFmt formatCode="ge" sourceLinked="1"/>
        <c:majorTickMark val="none"/>
        <c:minorTickMark val="none"/>
        <c:tickLblPos val="none"/>
        <c:crossAx val="128315392"/>
        <c:crosses val="autoZero"/>
        <c:auto val="1"/>
        <c:lblOffset val="100"/>
        <c:baseTimeUnit val="years"/>
      </c:dateAx>
      <c:valAx>
        <c:axId val="12831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28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8342272"/>
        <c:axId val="128348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8342272"/>
        <c:axId val="128348544"/>
      </c:lineChart>
      <c:dateAx>
        <c:axId val="128342272"/>
        <c:scaling>
          <c:orientation val="minMax"/>
        </c:scaling>
        <c:delete val="1"/>
        <c:axPos val="b"/>
        <c:numFmt formatCode="ge" sourceLinked="1"/>
        <c:majorTickMark val="none"/>
        <c:minorTickMark val="none"/>
        <c:tickLblPos val="none"/>
        <c:crossAx val="128348544"/>
        <c:crosses val="autoZero"/>
        <c:auto val="1"/>
        <c:lblOffset val="100"/>
        <c:baseTimeUnit val="years"/>
      </c:dateAx>
      <c:valAx>
        <c:axId val="12834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34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8378752"/>
        <c:axId val="128393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8378752"/>
        <c:axId val="128393216"/>
      </c:lineChart>
      <c:dateAx>
        <c:axId val="128378752"/>
        <c:scaling>
          <c:orientation val="minMax"/>
        </c:scaling>
        <c:delete val="1"/>
        <c:axPos val="b"/>
        <c:numFmt formatCode="ge" sourceLinked="1"/>
        <c:majorTickMark val="none"/>
        <c:minorTickMark val="none"/>
        <c:tickLblPos val="none"/>
        <c:crossAx val="128393216"/>
        <c:crosses val="autoZero"/>
        <c:auto val="1"/>
        <c:lblOffset val="100"/>
        <c:baseTimeUnit val="years"/>
      </c:dateAx>
      <c:valAx>
        <c:axId val="12839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37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2473.58</c:v>
                </c:pt>
                <c:pt idx="1">
                  <c:v>2083.9499999999998</c:v>
                </c:pt>
                <c:pt idx="2">
                  <c:v>2310.5700000000002</c:v>
                </c:pt>
                <c:pt idx="3">
                  <c:v>2587.36</c:v>
                </c:pt>
                <c:pt idx="4">
                  <c:v>2356.9699999999998</c:v>
                </c:pt>
              </c:numCache>
            </c:numRef>
          </c:val>
        </c:ser>
        <c:dLbls>
          <c:showLegendKey val="0"/>
          <c:showVal val="0"/>
          <c:showCatName val="0"/>
          <c:showSerName val="0"/>
          <c:showPercent val="0"/>
          <c:showBubbleSize val="0"/>
        </c:dLbls>
        <c:gapWidth val="150"/>
        <c:axId val="128419328"/>
        <c:axId val="128421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28419328"/>
        <c:axId val="128421248"/>
      </c:lineChart>
      <c:dateAx>
        <c:axId val="128419328"/>
        <c:scaling>
          <c:orientation val="minMax"/>
        </c:scaling>
        <c:delete val="1"/>
        <c:axPos val="b"/>
        <c:numFmt formatCode="ge" sourceLinked="1"/>
        <c:majorTickMark val="none"/>
        <c:minorTickMark val="none"/>
        <c:tickLblPos val="none"/>
        <c:crossAx val="128421248"/>
        <c:crosses val="autoZero"/>
        <c:auto val="1"/>
        <c:lblOffset val="100"/>
        <c:baseTimeUnit val="years"/>
      </c:dateAx>
      <c:valAx>
        <c:axId val="12842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41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32.06</c:v>
                </c:pt>
                <c:pt idx="1">
                  <c:v>27.43</c:v>
                </c:pt>
                <c:pt idx="2">
                  <c:v>28.2</c:v>
                </c:pt>
                <c:pt idx="3">
                  <c:v>28.07</c:v>
                </c:pt>
                <c:pt idx="4">
                  <c:v>55.37</c:v>
                </c:pt>
              </c:numCache>
            </c:numRef>
          </c:val>
        </c:ser>
        <c:dLbls>
          <c:showLegendKey val="0"/>
          <c:showVal val="0"/>
          <c:showCatName val="0"/>
          <c:showSerName val="0"/>
          <c:showPercent val="0"/>
          <c:showBubbleSize val="0"/>
        </c:dLbls>
        <c:gapWidth val="150"/>
        <c:axId val="128062208"/>
        <c:axId val="12806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28062208"/>
        <c:axId val="128064128"/>
      </c:lineChart>
      <c:dateAx>
        <c:axId val="128062208"/>
        <c:scaling>
          <c:orientation val="minMax"/>
        </c:scaling>
        <c:delete val="1"/>
        <c:axPos val="b"/>
        <c:numFmt formatCode="ge" sourceLinked="1"/>
        <c:majorTickMark val="none"/>
        <c:minorTickMark val="none"/>
        <c:tickLblPos val="none"/>
        <c:crossAx val="128064128"/>
        <c:crosses val="autoZero"/>
        <c:auto val="1"/>
        <c:lblOffset val="100"/>
        <c:baseTimeUnit val="years"/>
      </c:dateAx>
      <c:valAx>
        <c:axId val="12806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06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577.76</c:v>
                </c:pt>
                <c:pt idx="1">
                  <c:v>670.08</c:v>
                </c:pt>
                <c:pt idx="2">
                  <c:v>668.08</c:v>
                </c:pt>
                <c:pt idx="3">
                  <c:v>684.9</c:v>
                </c:pt>
                <c:pt idx="4">
                  <c:v>343.04</c:v>
                </c:pt>
              </c:numCache>
            </c:numRef>
          </c:val>
        </c:ser>
        <c:dLbls>
          <c:showLegendKey val="0"/>
          <c:showVal val="0"/>
          <c:showCatName val="0"/>
          <c:showSerName val="0"/>
          <c:showPercent val="0"/>
          <c:showBubbleSize val="0"/>
        </c:dLbls>
        <c:gapWidth val="150"/>
        <c:axId val="128110592"/>
        <c:axId val="12811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28110592"/>
        <c:axId val="128112512"/>
      </c:lineChart>
      <c:dateAx>
        <c:axId val="128110592"/>
        <c:scaling>
          <c:orientation val="minMax"/>
        </c:scaling>
        <c:delete val="1"/>
        <c:axPos val="b"/>
        <c:numFmt formatCode="ge" sourceLinked="1"/>
        <c:majorTickMark val="none"/>
        <c:minorTickMark val="none"/>
        <c:tickLblPos val="none"/>
        <c:crossAx val="128112512"/>
        <c:crosses val="autoZero"/>
        <c:auto val="1"/>
        <c:lblOffset val="100"/>
        <c:baseTimeUnit val="years"/>
      </c:dateAx>
      <c:valAx>
        <c:axId val="12811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11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M22" zoomScaleNormal="100" workbookViewId="0">
      <selection activeCell="BL66" sqref="BL66:BZ8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遊佐町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
        <v>122</v>
      </c>
      <c r="AE8" s="73"/>
      <c r="AF8" s="73"/>
      <c r="AG8" s="73"/>
      <c r="AH8" s="73"/>
      <c r="AI8" s="73"/>
      <c r="AJ8" s="73"/>
      <c r="AK8" s="4"/>
      <c r="AL8" s="67">
        <f>データ!S6</f>
        <v>14340</v>
      </c>
      <c r="AM8" s="67"/>
      <c r="AN8" s="67"/>
      <c r="AO8" s="67"/>
      <c r="AP8" s="67"/>
      <c r="AQ8" s="67"/>
      <c r="AR8" s="67"/>
      <c r="AS8" s="67"/>
      <c r="AT8" s="66">
        <f>データ!T6</f>
        <v>208.39</v>
      </c>
      <c r="AU8" s="66"/>
      <c r="AV8" s="66"/>
      <c r="AW8" s="66"/>
      <c r="AX8" s="66"/>
      <c r="AY8" s="66"/>
      <c r="AZ8" s="66"/>
      <c r="BA8" s="66"/>
      <c r="BB8" s="66">
        <f>データ!U6</f>
        <v>68.81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11.13</v>
      </c>
      <c r="Q10" s="66"/>
      <c r="R10" s="66"/>
      <c r="S10" s="66"/>
      <c r="T10" s="66"/>
      <c r="U10" s="66"/>
      <c r="V10" s="66"/>
      <c r="W10" s="66">
        <f>データ!Q6</f>
        <v>92.28</v>
      </c>
      <c r="X10" s="66"/>
      <c r="Y10" s="66"/>
      <c r="Z10" s="66"/>
      <c r="AA10" s="66"/>
      <c r="AB10" s="66"/>
      <c r="AC10" s="66"/>
      <c r="AD10" s="67">
        <f>データ!R6</f>
        <v>3672</v>
      </c>
      <c r="AE10" s="67"/>
      <c r="AF10" s="67"/>
      <c r="AG10" s="67"/>
      <c r="AH10" s="67"/>
      <c r="AI10" s="67"/>
      <c r="AJ10" s="67"/>
      <c r="AK10" s="2"/>
      <c r="AL10" s="67">
        <f>データ!V6</f>
        <v>1587</v>
      </c>
      <c r="AM10" s="67"/>
      <c r="AN10" s="67"/>
      <c r="AO10" s="67"/>
      <c r="AP10" s="67"/>
      <c r="AQ10" s="67"/>
      <c r="AR10" s="67"/>
      <c r="AS10" s="67"/>
      <c r="AT10" s="66">
        <f>データ!W6</f>
        <v>1.1499999999999999</v>
      </c>
      <c r="AU10" s="66"/>
      <c r="AV10" s="66"/>
      <c r="AW10" s="66"/>
      <c r="AX10" s="66"/>
      <c r="AY10" s="66"/>
      <c r="AZ10" s="66"/>
      <c r="BA10" s="66"/>
      <c r="BB10" s="66">
        <f>データ!X6</f>
        <v>1380</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64611</v>
      </c>
      <c r="D6" s="33">
        <f t="shared" si="3"/>
        <v>47</v>
      </c>
      <c r="E6" s="33">
        <f t="shared" si="3"/>
        <v>17</v>
      </c>
      <c r="F6" s="33">
        <f t="shared" si="3"/>
        <v>5</v>
      </c>
      <c r="G6" s="33">
        <f t="shared" si="3"/>
        <v>0</v>
      </c>
      <c r="H6" s="33" t="str">
        <f t="shared" si="3"/>
        <v>山形県　遊佐町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11.13</v>
      </c>
      <c r="Q6" s="34">
        <f t="shared" si="3"/>
        <v>92.28</v>
      </c>
      <c r="R6" s="34">
        <f t="shared" si="3"/>
        <v>3672</v>
      </c>
      <c r="S6" s="34">
        <f t="shared" si="3"/>
        <v>14340</v>
      </c>
      <c r="T6" s="34">
        <f t="shared" si="3"/>
        <v>208.39</v>
      </c>
      <c r="U6" s="34">
        <f t="shared" si="3"/>
        <v>68.81</v>
      </c>
      <c r="V6" s="34">
        <f t="shared" si="3"/>
        <v>1587</v>
      </c>
      <c r="W6" s="34">
        <f t="shared" si="3"/>
        <v>1.1499999999999999</v>
      </c>
      <c r="X6" s="34">
        <f t="shared" si="3"/>
        <v>1380</v>
      </c>
      <c r="Y6" s="35">
        <f>IF(Y7="",NA(),Y7)</f>
        <v>52.7</v>
      </c>
      <c r="Z6" s="35">
        <f t="shared" ref="Z6:AH6" si="4">IF(Z7="",NA(),Z7)</f>
        <v>52.44</v>
      </c>
      <c r="AA6" s="35">
        <f t="shared" si="4"/>
        <v>51.44</v>
      </c>
      <c r="AB6" s="35">
        <f t="shared" si="4"/>
        <v>50.79</v>
      </c>
      <c r="AC6" s="35">
        <f t="shared" si="4"/>
        <v>101.74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2473.58</v>
      </c>
      <c r="BG6" s="35">
        <f t="shared" ref="BG6:BO6" si="7">IF(BG7="",NA(),BG7)</f>
        <v>2083.9499999999998</v>
      </c>
      <c r="BH6" s="35">
        <f t="shared" si="7"/>
        <v>2310.5700000000002</v>
      </c>
      <c r="BI6" s="35">
        <f t="shared" si="7"/>
        <v>2587.36</v>
      </c>
      <c r="BJ6" s="35">
        <f t="shared" si="7"/>
        <v>2356.9699999999998</v>
      </c>
      <c r="BK6" s="35">
        <f t="shared" si="7"/>
        <v>1197.82</v>
      </c>
      <c r="BL6" s="35">
        <f t="shared" si="7"/>
        <v>1126.77</v>
      </c>
      <c r="BM6" s="35">
        <f t="shared" si="7"/>
        <v>1044.8</v>
      </c>
      <c r="BN6" s="35">
        <f t="shared" si="7"/>
        <v>1081.8</v>
      </c>
      <c r="BO6" s="35">
        <f t="shared" si="7"/>
        <v>974.93</v>
      </c>
      <c r="BP6" s="34" t="str">
        <f>IF(BP7="","",IF(BP7="-","【-】","【"&amp;SUBSTITUTE(TEXT(BP7,"#,##0.00"),"-","△")&amp;"】"))</f>
        <v>【914.53】</v>
      </c>
      <c r="BQ6" s="35">
        <f>IF(BQ7="",NA(),BQ7)</f>
        <v>32.06</v>
      </c>
      <c r="BR6" s="35">
        <f t="shared" ref="BR6:BZ6" si="8">IF(BR7="",NA(),BR7)</f>
        <v>27.43</v>
      </c>
      <c r="BS6" s="35">
        <f t="shared" si="8"/>
        <v>28.2</v>
      </c>
      <c r="BT6" s="35">
        <f t="shared" si="8"/>
        <v>28.07</v>
      </c>
      <c r="BU6" s="35">
        <f t="shared" si="8"/>
        <v>55.37</v>
      </c>
      <c r="BV6" s="35">
        <f t="shared" si="8"/>
        <v>51.03</v>
      </c>
      <c r="BW6" s="35">
        <f t="shared" si="8"/>
        <v>50.9</v>
      </c>
      <c r="BX6" s="35">
        <f t="shared" si="8"/>
        <v>50.82</v>
      </c>
      <c r="BY6" s="35">
        <f t="shared" si="8"/>
        <v>52.19</v>
      </c>
      <c r="BZ6" s="35">
        <f t="shared" si="8"/>
        <v>55.32</v>
      </c>
      <c r="CA6" s="34" t="str">
        <f>IF(CA7="","",IF(CA7="-","【-】","【"&amp;SUBSTITUTE(TEXT(CA7,"#,##0.00"),"-","△")&amp;"】"))</f>
        <v>【55.73】</v>
      </c>
      <c r="CB6" s="35">
        <f>IF(CB7="",NA(),CB7)</f>
        <v>577.76</v>
      </c>
      <c r="CC6" s="35">
        <f t="shared" ref="CC6:CK6" si="9">IF(CC7="",NA(),CC7)</f>
        <v>670.08</v>
      </c>
      <c r="CD6" s="35">
        <f t="shared" si="9"/>
        <v>668.08</v>
      </c>
      <c r="CE6" s="35">
        <f t="shared" si="9"/>
        <v>684.9</v>
      </c>
      <c r="CF6" s="35">
        <f t="shared" si="9"/>
        <v>343.04</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48.27</v>
      </c>
      <c r="CN6" s="35">
        <f t="shared" ref="CN6:CV6" si="10">IF(CN7="",NA(),CN7)</f>
        <v>47.82</v>
      </c>
      <c r="CO6" s="35">
        <f t="shared" si="10"/>
        <v>48.87</v>
      </c>
      <c r="CP6" s="35">
        <f t="shared" si="10"/>
        <v>46.62</v>
      </c>
      <c r="CQ6" s="35">
        <f t="shared" si="10"/>
        <v>47.52</v>
      </c>
      <c r="CR6" s="35">
        <f t="shared" si="10"/>
        <v>54.74</v>
      </c>
      <c r="CS6" s="35">
        <f t="shared" si="10"/>
        <v>53.78</v>
      </c>
      <c r="CT6" s="35">
        <f t="shared" si="10"/>
        <v>53.24</v>
      </c>
      <c r="CU6" s="35">
        <f t="shared" si="10"/>
        <v>52.31</v>
      </c>
      <c r="CV6" s="35">
        <f t="shared" si="10"/>
        <v>60.65</v>
      </c>
      <c r="CW6" s="34" t="str">
        <f>IF(CW7="","",IF(CW7="-","【-】","【"&amp;SUBSTITUTE(TEXT(CW7,"#,##0.00"),"-","△")&amp;"】"))</f>
        <v>【59.15】</v>
      </c>
      <c r="CX6" s="35">
        <f>IF(CX7="",NA(),CX7)</f>
        <v>75.209999999999994</v>
      </c>
      <c r="CY6" s="35">
        <f t="shared" ref="CY6:DG6" si="11">IF(CY7="",NA(),CY7)</f>
        <v>78.03</v>
      </c>
      <c r="CZ6" s="35">
        <f t="shared" si="11"/>
        <v>78.92</v>
      </c>
      <c r="DA6" s="35">
        <f t="shared" si="11"/>
        <v>81.400000000000006</v>
      </c>
      <c r="DB6" s="35">
        <f t="shared" si="11"/>
        <v>82.36</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64611</v>
      </c>
      <c r="D7" s="37">
        <v>47</v>
      </c>
      <c r="E7" s="37">
        <v>17</v>
      </c>
      <c r="F7" s="37">
        <v>5</v>
      </c>
      <c r="G7" s="37">
        <v>0</v>
      </c>
      <c r="H7" s="37" t="s">
        <v>110</v>
      </c>
      <c r="I7" s="37" t="s">
        <v>111</v>
      </c>
      <c r="J7" s="37" t="s">
        <v>112</v>
      </c>
      <c r="K7" s="37" t="s">
        <v>113</v>
      </c>
      <c r="L7" s="37" t="s">
        <v>114</v>
      </c>
      <c r="M7" s="37"/>
      <c r="N7" s="38" t="s">
        <v>115</v>
      </c>
      <c r="O7" s="38" t="s">
        <v>116</v>
      </c>
      <c r="P7" s="38">
        <v>11.13</v>
      </c>
      <c r="Q7" s="38">
        <v>92.28</v>
      </c>
      <c r="R7" s="38">
        <v>3672</v>
      </c>
      <c r="S7" s="38">
        <v>14340</v>
      </c>
      <c r="T7" s="38">
        <v>208.39</v>
      </c>
      <c r="U7" s="38">
        <v>68.81</v>
      </c>
      <c r="V7" s="38">
        <v>1587</v>
      </c>
      <c r="W7" s="38">
        <v>1.1499999999999999</v>
      </c>
      <c r="X7" s="38">
        <v>1380</v>
      </c>
      <c r="Y7" s="38">
        <v>52.7</v>
      </c>
      <c r="Z7" s="38">
        <v>52.44</v>
      </c>
      <c r="AA7" s="38">
        <v>51.44</v>
      </c>
      <c r="AB7" s="38">
        <v>50.79</v>
      </c>
      <c r="AC7" s="38">
        <v>101.74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2473.58</v>
      </c>
      <c r="BG7" s="38">
        <v>2083.9499999999998</v>
      </c>
      <c r="BH7" s="38">
        <v>2310.5700000000002</v>
      </c>
      <c r="BI7" s="38">
        <v>2587.36</v>
      </c>
      <c r="BJ7" s="38">
        <v>2356.9699999999998</v>
      </c>
      <c r="BK7" s="38">
        <v>1197.82</v>
      </c>
      <c r="BL7" s="38">
        <v>1126.77</v>
      </c>
      <c r="BM7" s="38">
        <v>1044.8</v>
      </c>
      <c r="BN7" s="38">
        <v>1081.8</v>
      </c>
      <c r="BO7" s="38">
        <v>974.93</v>
      </c>
      <c r="BP7" s="38">
        <v>914.53</v>
      </c>
      <c r="BQ7" s="38">
        <v>32.06</v>
      </c>
      <c r="BR7" s="38">
        <v>27.43</v>
      </c>
      <c r="BS7" s="38">
        <v>28.2</v>
      </c>
      <c r="BT7" s="38">
        <v>28.07</v>
      </c>
      <c r="BU7" s="38">
        <v>55.37</v>
      </c>
      <c r="BV7" s="38">
        <v>51.03</v>
      </c>
      <c r="BW7" s="38">
        <v>50.9</v>
      </c>
      <c r="BX7" s="38">
        <v>50.82</v>
      </c>
      <c r="BY7" s="38">
        <v>52.19</v>
      </c>
      <c r="BZ7" s="38">
        <v>55.32</v>
      </c>
      <c r="CA7" s="38">
        <v>55.73</v>
      </c>
      <c r="CB7" s="38">
        <v>577.76</v>
      </c>
      <c r="CC7" s="38">
        <v>670.08</v>
      </c>
      <c r="CD7" s="38">
        <v>668.08</v>
      </c>
      <c r="CE7" s="38">
        <v>684.9</v>
      </c>
      <c r="CF7" s="38">
        <v>343.04</v>
      </c>
      <c r="CG7" s="38">
        <v>289.60000000000002</v>
      </c>
      <c r="CH7" s="38">
        <v>293.27</v>
      </c>
      <c r="CI7" s="38">
        <v>300.52</v>
      </c>
      <c r="CJ7" s="38">
        <v>296.14</v>
      </c>
      <c r="CK7" s="38">
        <v>283.17</v>
      </c>
      <c r="CL7" s="38">
        <v>276.77999999999997</v>
      </c>
      <c r="CM7" s="38">
        <v>48.27</v>
      </c>
      <c r="CN7" s="38">
        <v>47.82</v>
      </c>
      <c r="CO7" s="38">
        <v>48.87</v>
      </c>
      <c r="CP7" s="38">
        <v>46.62</v>
      </c>
      <c r="CQ7" s="38">
        <v>47.52</v>
      </c>
      <c r="CR7" s="38">
        <v>54.74</v>
      </c>
      <c r="CS7" s="38">
        <v>53.78</v>
      </c>
      <c r="CT7" s="38">
        <v>53.24</v>
      </c>
      <c r="CU7" s="38">
        <v>52.31</v>
      </c>
      <c r="CV7" s="38">
        <v>60.65</v>
      </c>
      <c r="CW7" s="38">
        <v>59.15</v>
      </c>
      <c r="CX7" s="38">
        <v>75.209999999999994</v>
      </c>
      <c r="CY7" s="38">
        <v>78.03</v>
      </c>
      <c r="CZ7" s="38">
        <v>78.92</v>
      </c>
      <c r="DA7" s="38">
        <v>81.400000000000006</v>
      </c>
      <c r="DB7" s="38">
        <v>82.36</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tukasa_takahashi</cp:lastModifiedBy>
  <cp:lastPrinted>2018-02-07T00:41:16Z</cp:lastPrinted>
  <dcterms:created xsi:type="dcterms:W3CDTF">2017-12-25T02:25:28Z</dcterms:created>
  <dcterms:modified xsi:type="dcterms:W3CDTF">2018-02-07T00:41:35Z</dcterms:modified>
  <cp:category/>
</cp:coreProperties>
</file>