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172.31.10.192\07_share$\02_staff\下水道用\00下水道共通\経営比較分析表\Ｒ元\【経営比較分析表】係→財政\"/>
    </mc:Choice>
  </mc:AlternateContent>
  <xr:revisionPtr revIDLastSave="0" documentId="13_ncr:1_{1BB81591-F15B-45B1-8027-D5B1787F67A4}" xr6:coauthVersionLast="36" xr6:coauthVersionMax="36" xr10:uidLastSave="{00000000-0000-0000-0000-000000000000}"/>
  <workbookProtection workbookAlgorithmName="SHA-512" workbookHashValue="TGnGDh+gEULJwvp2AXaGK4KDOVLJOlXs7Z7o3z5XeV2qBhq+aq++jv+hSL7mbCGLcHU5+r878wbuGqIWdkP1Yg==" workbookSaltValue="90Rp1EP+auj37vyMqPvlWw==" workbookSpinCount="100000" lockStructure="1"/>
  <bookViews>
    <workbookView xWindow="0" yWindow="0" windowWidth="28800" windowHeight="121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AL10" i="4" s="1"/>
  <c r="U6" i="5"/>
  <c r="BB8" i="4" s="1"/>
  <c r="T6" i="5"/>
  <c r="AT8" i="4" s="1"/>
  <c r="S6" i="5"/>
  <c r="AL8" i="4" s="1"/>
  <c r="R6" i="5"/>
  <c r="Q6" i="5"/>
  <c r="W10" i="4" s="1"/>
  <c r="P6" i="5"/>
  <c r="P10" i="4" s="1"/>
  <c r="O6" i="5"/>
  <c r="N6" i="5"/>
  <c r="M6" i="5"/>
  <c r="AD8" i="4" s="1"/>
  <c r="L6" i="5"/>
  <c r="W8" i="4" s="1"/>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I86" i="4"/>
  <c r="AT10" i="4"/>
  <c r="AD10" i="4"/>
  <c r="I10" i="4"/>
  <c r="B10" i="4"/>
  <c r="P8" i="4"/>
  <c r="C10" i="5" l="1"/>
  <c r="D10" i="5"/>
  <c r="E10" i="5"/>
  <c r="B10" i="5"/>
</calcChain>
</file>

<file path=xl/sharedStrings.xml><?xml version="1.0" encoding="utf-8"?>
<sst xmlns="http://schemas.openxmlformats.org/spreadsheetml/2006/main" count="239" uniqueCount="114">
  <si>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</si>
  <si>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</si>
  <si>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</si>
  <si>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</si>
  <si>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</si>
  <si>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</si>
  <si>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</si>
  <si>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</si>
  <si>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</si>
  <si>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</si>
  <si>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</si>
  <si>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</si>
  <si>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</si>
  <si>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</si>
  <si>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</si>
  <si>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</si>
  <si>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</si>
  <si>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</si>
  <si>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</si>
  <si>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</si>
  <si>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</si>
  <si>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</si>
  <si>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</si>
  <si>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</si>
  <si>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</si>
  <si>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</si>
  <si>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</si>
  <si>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</si>
  <si>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</si>
  <si>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</si>
  <si>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</si>
  <si>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</si>
  <si>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</si>
  <si>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</si>
  <si>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</si>
  <si>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</si>
  <si>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</si>
  <si>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</si>
  <si>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</si>
  <si>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</si>
  <si>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</si>
  <si>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</si>
  <si>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</si>
  <si>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</si>
  <si>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</si>
  <si>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</si>
  <si>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</si>
  <si>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</si>
  <si>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</si>
  <si>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</si>
  <si>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</si>
  <si>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</si>
  <si>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</si>
  <si>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</si>
  <si>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</si>
  <si>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</si>
  <si>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</si>
  <si>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</si>
  <si>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</si>
  <si>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</si>
  <si>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</si>
  <si>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</si>
  <si>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</si>
  <si>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</si>
  <si>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</si>
  <si>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</si>
  <si>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</si>
  <si>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</si>
  <si>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</si>
  <si>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</si>
  <si>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</si>
  <si>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</si>
  <si>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</si>
  <si>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</si>
  <si>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</si>
  <si>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</si>
  <si>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</si>
  <si>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</si>
  <si>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</si>
  <si>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</si>
  <si>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</si>
  <si>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</si>
  <si>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</si>
  <si>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</si>
  <si>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</si>
  <si>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</si>
  <si>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</si>
  <si>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</si>
  <si>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</si>
  <si>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</si>
  <si>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</si>
  <si>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</si>
  <si>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</si>
  <si>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</si>
  <si>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</si>
  <si>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</si>
  <si>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</si>
  <si>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</si>
  <si>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</si>
  <si>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</si>
  <si>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</si>
  <si>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</si>
  <si>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</si>
  <si>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</si>
  <si>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</si>
  <si>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</si>
  <si>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</si>
  <si>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</si>
  <si>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</si>
  <si>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</si>
  <si>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</si>
  <si>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この事業は平成21年度から取り組んでいる事業であり、今後も継続する事業であります。毎年、合併浄化槽の設置基数が増加していくため、維持管理費は増加するものと推察されます。今後は、有収水量の確保とともに、使用料だけで賄えるように適正な使用料の設定及び維持管理費の削減と利用率向上に努めていきます。</t>
    <phoneticPr fontId="4"/>
  </si>
  <si>
    <t>①収益的収支比率については、100%を下回り、単年度の収支が赤字となりました。経費回収率をみると多少の増減はあるものの、類似団体平均を上回る数値で推移していることから、収益的収支比率の減少は起債の償還が増大したためと考えられます。
⑤経費回収率については、経年で比較すると多少の増減はあるもののほぼ横ばいです。しかし、営業収益だけで賄えず営業外収益で対応している状況にあります。料金収入については増加しているものの経費も増加しているため、維持管理費の削減に努めるべきと考えます。
⑥汚水処理原価については、経年で比較すると多少の増減はありますが、類似団体平均を下回る数値で推移しています。引き続き、維持管理費の削減及び有収水量の確保を図ってまいります。
⑦施設利用率については、年々増加しております。合併浄化槽の設置基数が年々増加しており、有収水量も確保できている状況にあり、今後の利用率向上につながるものと考えられます。
⑧水洗化率については、浄化槽設置基希望者が対象であるため、100％となっています。</t>
    <rPh sb="19" eb="21">
      <t>シタマワ</t>
    </rPh>
    <rPh sb="23" eb="26">
      <t>タンネンド</t>
    </rPh>
    <rPh sb="27" eb="29">
      <t>シュウシ</t>
    </rPh>
    <rPh sb="30" eb="32">
      <t>アカジ</t>
    </rPh>
    <rPh sb="39" eb="41">
      <t>ケイヒ</t>
    </rPh>
    <rPh sb="41" eb="43">
      <t>カイシュウ</t>
    </rPh>
    <rPh sb="43" eb="44">
      <t>リツ</t>
    </rPh>
    <rPh sb="48" eb="50">
      <t>タショウ</t>
    </rPh>
    <rPh sb="51" eb="53">
      <t>ゾウゲン</t>
    </rPh>
    <rPh sb="60" eb="62">
      <t>ルイジ</t>
    </rPh>
    <rPh sb="62" eb="64">
      <t>ダンタイ</t>
    </rPh>
    <rPh sb="64" eb="66">
      <t>ヘイキン</t>
    </rPh>
    <rPh sb="67" eb="69">
      <t>ウワマワ</t>
    </rPh>
    <rPh sb="70" eb="72">
      <t>スウチ</t>
    </rPh>
    <rPh sb="73" eb="75">
      <t>スイイ</t>
    </rPh>
    <rPh sb="84" eb="87">
      <t>シュウエキテキ</t>
    </rPh>
    <rPh sb="87" eb="89">
      <t>シュウシ</t>
    </rPh>
    <rPh sb="89" eb="91">
      <t>ヒリツ</t>
    </rPh>
    <rPh sb="92" eb="94">
      <t>ゲンショウ</t>
    </rPh>
    <rPh sb="95" eb="97">
      <t>キサイ</t>
    </rPh>
    <rPh sb="98" eb="100">
      <t>ショウカン</t>
    </rPh>
    <rPh sb="101" eb="103">
      <t>ゾウダイ</t>
    </rPh>
    <rPh sb="108" eb="109">
      <t>カンガ</t>
    </rPh>
    <rPh sb="136" eb="138">
      <t>タショウ</t>
    </rPh>
    <rPh sb="139" eb="141">
      <t>ゾウゲン</t>
    </rPh>
    <rPh sb="261" eb="263">
      <t>タショウ</t>
    </rPh>
    <rPh sb="264" eb="266">
      <t>ゾウゲン</t>
    </rPh>
    <rPh sb="280" eb="282">
      <t>シタマワ</t>
    </rPh>
    <rPh sb="283" eb="285">
      <t>スウチ</t>
    </rPh>
    <rPh sb="286" eb="288">
      <t>スイイ</t>
    </rPh>
    <rPh sb="294" eb="295">
      <t>ヒ</t>
    </rPh>
    <rPh sb="296" eb="297">
      <t>ツヅ</t>
    </rPh>
    <rPh sb="317" eb="318">
      <t>ハカ</t>
    </rPh>
    <rPh sb="339" eb="341">
      <t>ネンネン</t>
    </rPh>
    <rPh sb="341" eb="343">
      <t>ゾウカ</t>
    </rPh>
    <phoneticPr fontId="4"/>
  </si>
  <si>
    <t xml:space="preserve"> この事業で設置した浄化槽本体の耐用年数（一般的に30年）はまだ経過していないため、本体の交換は必要ない状況にあります。しかし、付属機器類の修繕がここ数年出てきているため、今後は増加するものと推察されます。また、浄化槽本体の交換は事業開始の平成21年度から起算して令和21年度以降に、新しい浄化槽に切り替える必要があると考えます。</t>
    <rPh sb="132" eb="134">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</si>
</sst>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6E4-4F05-AE98-A517C1903B0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6E4-4F05-AE98-A517C1903B0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58.33</c:v>
                </c:pt>
                <c:pt idx="1">
                  <c:v>57.09</c:v>
                </c:pt>
                <c:pt idx="2">
                  <c:v>59.64</c:v>
                </c:pt>
                <c:pt idx="3">
                  <c:v>60.55</c:v>
                </c:pt>
                <c:pt idx="4">
                  <c:v>61.09</c:v>
                </c:pt>
              </c:numCache>
            </c:numRef>
          </c:val>
          <c:extLst>
            <c:ext xmlns:c16="http://schemas.microsoft.com/office/drawing/2014/chart" uri="{C3380CC4-5D6E-409C-BE32-E72D297353CC}">
              <c16:uniqueId val="{00000000-346A-43E3-8F96-C285E20CDA4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59.08</c:v>
                </c:pt>
                <c:pt idx="1">
                  <c:v>58.25</c:v>
                </c:pt>
                <c:pt idx="2">
                  <c:v>61.55</c:v>
                </c:pt>
                <c:pt idx="3">
                  <c:v>57.22</c:v>
                </c:pt>
                <c:pt idx="4">
                  <c:v>54.93</c:v>
                </c:pt>
              </c:numCache>
            </c:numRef>
          </c:val>
          <c:smooth val="0"/>
          <c:extLst>
            <c:ext xmlns:c16="http://schemas.microsoft.com/office/drawing/2014/chart" uri="{C3380CC4-5D6E-409C-BE32-E72D297353CC}">
              <c16:uniqueId val="{00000001-346A-43E3-8F96-C285E20CDA4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CEC8-4E31-8953-CEAE7E34278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77.12</c:v>
                </c:pt>
                <c:pt idx="1">
                  <c:v>68.150000000000006</c:v>
                </c:pt>
                <c:pt idx="2">
                  <c:v>67.489999999999995</c:v>
                </c:pt>
                <c:pt idx="3">
                  <c:v>67.290000000000006</c:v>
                </c:pt>
                <c:pt idx="4">
                  <c:v>65.569999999999993</c:v>
                </c:pt>
              </c:numCache>
            </c:numRef>
          </c:val>
          <c:smooth val="0"/>
          <c:extLst>
            <c:ext xmlns:c16="http://schemas.microsoft.com/office/drawing/2014/chart" uri="{C3380CC4-5D6E-409C-BE32-E72D297353CC}">
              <c16:uniqueId val="{00000001-CEC8-4E31-8953-CEAE7E34278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96.55</c:v>
                </c:pt>
                <c:pt idx="1">
                  <c:v>102.72</c:v>
                </c:pt>
                <c:pt idx="2">
                  <c:v>110.83</c:v>
                </c:pt>
                <c:pt idx="3">
                  <c:v>101.2</c:v>
                </c:pt>
                <c:pt idx="4">
                  <c:v>96.26</c:v>
                </c:pt>
              </c:numCache>
            </c:numRef>
          </c:val>
          <c:extLst>
            <c:ext xmlns:c16="http://schemas.microsoft.com/office/drawing/2014/chart" uri="{C3380CC4-5D6E-409C-BE32-E72D297353CC}">
              <c16:uniqueId val="{00000000-A72A-4A2F-BEB0-2290A699691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72A-4A2F-BEB0-2290A699691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EBA-4833-B3EA-A22C2226AAB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EBA-4833-B3EA-A22C2226AAB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FB9-4A8F-A4B3-4C8CA162E95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FB9-4A8F-A4B3-4C8CA162E95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903-47EF-B8E3-39927D00B35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903-47EF-B8E3-39927D00B35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31A-4FFA-A9F0-C9ABBD539D5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31A-4FFA-A9F0-C9ABBD539D5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7BA-4609-99FE-291DFD3BF26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416.91</c:v>
                </c:pt>
                <c:pt idx="1">
                  <c:v>392.19</c:v>
                </c:pt>
                <c:pt idx="2">
                  <c:v>413.5</c:v>
                </c:pt>
                <c:pt idx="3">
                  <c:v>407.42</c:v>
                </c:pt>
                <c:pt idx="4">
                  <c:v>386.46</c:v>
                </c:pt>
              </c:numCache>
            </c:numRef>
          </c:val>
          <c:smooth val="0"/>
          <c:extLst>
            <c:ext xmlns:c16="http://schemas.microsoft.com/office/drawing/2014/chart" uri="{C3380CC4-5D6E-409C-BE32-E72D297353CC}">
              <c16:uniqueId val="{00000001-E7BA-4609-99FE-291DFD3BF26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60.39</c:v>
                </c:pt>
                <c:pt idx="1">
                  <c:v>56.77</c:v>
                </c:pt>
                <c:pt idx="2">
                  <c:v>60.57</c:v>
                </c:pt>
                <c:pt idx="3">
                  <c:v>58.74</c:v>
                </c:pt>
                <c:pt idx="4">
                  <c:v>60.05</c:v>
                </c:pt>
              </c:numCache>
            </c:numRef>
          </c:val>
          <c:extLst>
            <c:ext xmlns:c16="http://schemas.microsoft.com/office/drawing/2014/chart" uri="{C3380CC4-5D6E-409C-BE32-E72D297353CC}">
              <c16:uniqueId val="{00000000-D23C-48AB-B4DB-98AD962AB0C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57.93</c:v>
                </c:pt>
                <c:pt idx="1">
                  <c:v>57.03</c:v>
                </c:pt>
                <c:pt idx="2">
                  <c:v>55.84</c:v>
                </c:pt>
                <c:pt idx="3">
                  <c:v>57.08</c:v>
                </c:pt>
                <c:pt idx="4">
                  <c:v>55.85</c:v>
                </c:pt>
              </c:numCache>
            </c:numRef>
          </c:val>
          <c:smooth val="0"/>
          <c:extLst>
            <c:ext xmlns:c16="http://schemas.microsoft.com/office/drawing/2014/chart" uri="{C3380CC4-5D6E-409C-BE32-E72D297353CC}">
              <c16:uniqueId val="{00000001-D23C-48AB-B4DB-98AD962AB0C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271.91000000000003</c:v>
                </c:pt>
                <c:pt idx="1">
                  <c:v>289.77</c:v>
                </c:pt>
                <c:pt idx="2">
                  <c:v>271.42</c:v>
                </c:pt>
                <c:pt idx="3">
                  <c:v>281.48</c:v>
                </c:pt>
                <c:pt idx="4">
                  <c:v>276.61</c:v>
                </c:pt>
              </c:numCache>
            </c:numRef>
          </c:val>
          <c:extLst>
            <c:ext xmlns:c16="http://schemas.microsoft.com/office/drawing/2014/chart" uri="{C3380CC4-5D6E-409C-BE32-E72D297353CC}">
              <c16:uniqueId val="{00000000-E806-44F6-AB9F-24643A876398}"/>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276.93</c:v>
                </c:pt>
                <c:pt idx="1">
                  <c:v>283.73</c:v>
                </c:pt>
                <c:pt idx="2">
                  <c:v>287.57</c:v>
                </c:pt>
                <c:pt idx="3">
                  <c:v>286.86</c:v>
                </c:pt>
                <c:pt idx="4">
                  <c:v>287.91000000000003</c:v>
                </c:pt>
              </c:numCache>
            </c:numRef>
          </c:val>
          <c:smooth val="0"/>
          <c:extLst>
            <c:ext xmlns:c16="http://schemas.microsoft.com/office/drawing/2014/chart" uri="{C3380CC4-5D6E-409C-BE32-E72D297353CC}">
              <c16:uniqueId val="{00000001-E806-44F6-AB9F-24643A876398}"/>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43"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白鷹町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特定地域生活排水処理</v>
      </c>
      <c r="Q8" s="71"/>
      <c r="R8" s="71"/>
      <c r="S8" s="71"/>
      <c r="T8" s="71"/>
      <c r="U8" s="71"/>
      <c r="V8" s="71"/>
      <c r="W8" s="71" t="str">
        <f>データ!L6</f>
        <v>K3</v>
      </c>
      <c r="X8" s="71"/>
      <c r="Y8" s="71"/>
      <c r="Z8" s="71"/>
      <c r="AA8" s="71"/>
      <c r="AB8" s="71"/>
      <c r="AC8" s="71"/>
      <c r="AD8" s="72" t="str">
        <f>データ!$M$6</f>
        <v>非設置</v>
      </c>
      <c r="AE8" s="72"/>
      <c r="AF8" s="72"/>
      <c r="AG8" s="72"/>
      <c r="AH8" s="72"/>
      <c r="AI8" s="72"/>
      <c r="AJ8" s="72"/>
      <c r="AK8" s="3"/>
      <c r="AL8" s="68">
        <f>データ!S6</f>
        <v>13786</v>
      </c>
      <c r="AM8" s="68"/>
      <c r="AN8" s="68"/>
      <c r="AO8" s="68"/>
      <c r="AP8" s="68"/>
      <c r="AQ8" s="68"/>
      <c r="AR8" s="68"/>
      <c r="AS8" s="68"/>
      <c r="AT8" s="67">
        <f>データ!T6</f>
        <v>157.71</v>
      </c>
      <c r="AU8" s="67"/>
      <c r="AV8" s="67"/>
      <c r="AW8" s="67"/>
      <c r="AX8" s="67"/>
      <c r="AY8" s="67"/>
      <c r="AZ8" s="67"/>
      <c r="BA8" s="67"/>
      <c r="BB8" s="67">
        <f>データ!U6</f>
        <v>87.41</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7.23</v>
      </c>
      <c r="Q10" s="67"/>
      <c r="R10" s="67"/>
      <c r="S10" s="67"/>
      <c r="T10" s="67"/>
      <c r="U10" s="67"/>
      <c r="V10" s="67"/>
      <c r="W10" s="67">
        <f>データ!Q6</f>
        <v>100</v>
      </c>
      <c r="X10" s="67"/>
      <c r="Y10" s="67"/>
      <c r="Z10" s="67"/>
      <c r="AA10" s="67"/>
      <c r="AB10" s="67"/>
      <c r="AC10" s="67"/>
      <c r="AD10" s="68">
        <f>データ!R6</f>
        <v>3456</v>
      </c>
      <c r="AE10" s="68"/>
      <c r="AF10" s="68"/>
      <c r="AG10" s="68"/>
      <c r="AH10" s="68"/>
      <c r="AI10" s="68"/>
      <c r="AJ10" s="68"/>
      <c r="AK10" s="2"/>
      <c r="AL10" s="68">
        <f>データ!V6</f>
        <v>989</v>
      </c>
      <c r="AM10" s="68"/>
      <c r="AN10" s="68"/>
      <c r="AO10" s="68"/>
      <c r="AP10" s="68"/>
      <c r="AQ10" s="68"/>
      <c r="AR10" s="68"/>
      <c r="AS10" s="68"/>
      <c r="AT10" s="67">
        <f>データ!W6</f>
        <v>152.06</v>
      </c>
      <c r="AU10" s="67"/>
      <c r="AV10" s="67"/>
      <c r="AW10" s="67"/>
      <c r="AX10" s="67"/>
      <c r="AY10" s="67"/>
      <c r="AZ10" s="67"/>
      <c r="BA10" s="67"/>
      <c r="BB10" s="67">
        <f>データ!X6</f>
        <v>6.5</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3" t="s">
        <v>112</v>
      </c>
      <c r="BM16" s="84"/>
      <c r="BN16" s="84"/>
      <c r="BO16" s="84"/>
      <c r="BP16" s="84"/>
      <c r="BQ16" s="84"/>
      <c r="BR16" s="84"/>
      <c r="BS16" s="84"/>
      <c r="BT16" s="84"/>
      <c r="BU16" s="84"/>
      <c r="BV16" s="84"/>
      <c r="BW16" s="84"/>
      <c r="BX16" s="84"/>
      <c r="BY16" s="84"/>
      <c r="BZ16" s="8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3"/>
      <c r="BM17" s="84"/>
      <c r="BN17" s="84"/>
      <c r="BO17" s="84"/>
      <c r="BP17" s="84"/>
      <c r="BQ17" s="84"/>
      <c r="BR17" s="84"/>
      <c r="BS17" s="84"/>
      <c r="BT17" s="84"/>
      <c r="BU17" s="84"/>
      <c r="BV17" s="84"/>
      <c r="BW17" s="84"/>
      <c r="BX17" s="84"/>
      <c r="BY17" s="84"/>
      <c r="BZ17" s="8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3"/>
      <c r="BM18" s="84"/>
      <c r="BN18" s="84"/>
      <c r="BO18" s="84"/>
      <c r="BP18" s="84"/>
      <c r="BQ18" s="84"/>
      <c r="BR18" s="84"/>
      <c r="BS18" s="84"/>
      <c r="BT18" s="84"/>
      <c r="BU18" s="84"/>
      <c r="BV18" s="84"/>
      <c r="BW18" s="84"/>
      <c r="BX18" s="84"/>
      <c r="BY18" s="84"/>
      <c r="BZ18" s="8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3"/>
      <c r="BM19" s="84"/>
      <c r="BN19" s="84"/>
      <c r="BO19" s="84"/>
      <c r="BP19" s="84"/>
      <c r="BQ19" s="84"/>
      <c r="BR19" s="84"/>
      <c r="BS19" s="84"/>
      <c r="BT19" s="84"/>
      <c r="BU19" s="84"/>
      <c r="BV19" s="84"/>
      <c r="BW19" s="84"/>
      <c r="BX19" s="84"/>
      <c r="BY19" s="84"/>
      <c r="BZ19" s="8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3"/>
      <c r="BM20" s="84"/>
      <c r="BN20" s="84"/>
      <c r="BO20" s="84"/>
      <c r="BP20" s="84"/>
      <c r="BQ20" s="84"/>
      <c r="BR20" s="84"/>
      <c r="BS20" s="84"/>
      <c r="BT20" s="84"/>
      <c r="BU20" s="84"/>
      <c r="BV20" s="84"/>
      <c r="BW20" s="84"/>
      <c r="BX20" s="84"/>
      <c r="BY20" s="84"/>
      <c r="BZ20" s="8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3"/>
      <c r="BM21" s="84"/>
      <c r="BN21" s="84"/>
      <c r="BO21" s="84"/>
      <c r="BP21" s="84"/>
      <c r="BQ21" s="84"/>
      <c r="BR21" s="84"/>
      <c r="BS21" s="84"/>
      <c r="BT21" s="84"/>
      <c r="BU21" s="84"/>
      <c r="BV21" s="84"/>
      <c r="BW21" s="84"/>
      <c r="BX21" s="84"/>
      <c r="BY21" s="84"/>
      <c r="BZ21" s="8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3"/>
      <c r="BM22" s="84"/>
      <c r="BN22" s="84"/>
      <c r="BO22" s="84"/>
      <c r="BP22" s="84"/>
      <c r="BQ22" s="84"/>
      <c r="BR22" s="84"/>
      <c r="BS22" s="84"/>
      <c r="BT22" s="84"/>
      <c r="BU22" s="84"/>
      <c r="BV22" s="84"/>
      <c r="BW22" s="84"/>
      <c r="BX22" s="84"/>
      <c r="BY22" s="84"/>
      <c r="BZ22" s="8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3"/>
      <c r="BM23" s="84"/>
      <c r="BN23" s="84"/>
      <c r="BO23" s="84"/>
      <c r="BP23" s="84"/>
      <c r="BQ23" s="84"/>
      <c r="BR23" s="84"/>
      <c r="BS23" s="84"/>
      <c r="BT23" s="84"/>
      <c r="BU23" s="84"/>
      <c r="BV23" s="84"/>
      <c r="BW23" s="84"/>
      <c r="BX23" s="84"/>
      <c r="BY23" s="84"/>
      <c r="BZ23" s="8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3"/>
      <c r="BM24" s="84"/>
      <c r="BN24" s="84"/>
      <c r="BO24" s="84"/>
      <c r="BP24" s="84"/>
      <c r="BQ24" s="84"/>
      <c r="BR24" s="84"/>
      <c r="BS24" s="84"/>
      <c r="BT24" s="84"/>
      <c r="BU24" s="84"/>
      <c r="BV24" s="84"/>
      <c r="BW24" s="84"/>
      <c r="BX24" s="84"/>
      <c r="BY24" s="84"/>
      <c r="BZ24" s="8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3"/>
      <c r="BM25" s="84"/>
      <c r="BN25" s="84"/>
      <c r="BO25" s="84"/>
      <c r="BP25" s="84"/>
      <c r="BQ25" s="84"/>
      <c r="BR25" s="84"/>
      <c r="BS25" s="84"/>
      <c r="BT25" s="84"/>
      <c r="BU25" s="84"/>
      <c r="BV25" s="84"/>
      <c r="BW25" s="84"/>
      <c r="BX25" s="84"/>
      <c r="BY25" s="84"/>
      <c r="BZ25" s="8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3"/>
      <c r="BM26" s="84"/>
      <c r="BN26" s="84"/>
      <c r="BO26" s="84"/>
      <c r="BP26" s="84"/>
      <c r="BQ26" s="84"/>
      <c r="BR26" s="84"/>
      <c r="BS26" s="84"/>
      <c r="BT26" s="84"/>
      <c r="BU26" s="84"/>
      <c r="BV26" s="84"/>
      <c r="BW26" s="84"/>
      <c r="BX26" s="84"/>
      <c r="BY26" s="84"/>
      <c r="BZ26" s="8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3"/>
      <c r="BM27" s="84"/>
      <c r="BN27" s="84"/>
      <c r="BO27" s="84"/>
      <c r="BP27" s="84"/>
      <c r="BQ27" s="84"/>
      <c r="BR27" s="84"/>
      <c r="BS27" s="84"/>
      <c r="BT27" s="84"/>
      <c r="BU27" s="84"/>
      <c r="BV27" s="84"/>
      <c r="BW27" s="84"/>
      <c r="BX27" s="84"/>
      <c r="BY27" s="84"/>
      <c r="BZ27" s="8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3"/>
      <c r="BM28" s="84"/>
      <c r="BN28" s="84"/>
      <c r="BO28" s="84"/>
      <c r="BP28" s="84"/>
      <c r="BQ28" s="84"/>
      <c r="BR28" s="84"/>
      <c r="BS28" s="84"/>
      <c r="BT28" s="84"/>
      <c r="BU28" s="84"/>
      <c r="BV28" s="84"/>
      <c r="BW28" s="84"/>
      <c r="BX28" s="84"/>
      <c r="BY28" s="84"/>
      <c r="BZ28" s="8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3"/>
      <c r="BM29" s="84"/>
      <c r="BN29" s="84"/>
      <c r="BO29" s="84"/>
      <c r="BP29" s="84"/>
      <c r="BQ29" s="84"/>
      <c r="BR29" s="84"/>
      <c r="BS29" s="84"/>
      <c r="BT29" s="84"/>
      <c r="BU29" s="84"/>
      <c r="BV29" s="84"/>
      <c r="BW29" s="84"/>
      <c r="BX29" s="84"/>
      <c r="BY29" s="84"/>
      <c r="BZ29" s="8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3"/>
      <c r="BM30" s="84"/>
      <c r="BN30" s="84"/>
      <c r="BO30" s="84"/>
      <c r="BP30" s="84"/>
      <c r="BQ30" s="84"/>
      <c r="BR30" s="84"/>
      <c r="BS30" s="84"/>
      <c r="BT30" s="84"/>
      <c r="BU30" s="84"/>
      <c r="BV30" s="84"/>
      <c r="BW30" s="84"/>
      <c r="BX30" s="84"/>
      <c r="BY30" s="84"/>
      <c r="BZ30" s="8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3"/>
      <c r="BM31" s="84"/>
      <c r="BN31" s="84"/>
      <c r="BO31" s="84"/>
      <c r="BP31" s="84"/>
      <c r="BQ31" s="84"/>
      <c r="BR31" s="84"/>
      <c r="BS31" s="84"/>
      <c r="BT31" s="84"/>
      <c r="BU31" s="84"/>
      <c r="BV31" s="84"/>
      <c r="BW31" s="84"/>
      <c r="BX31" s="84"/>
      <c r="BY31" s="84"/>
      <c r="BZ31" s="8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3"/>
      <c r="BM32" s="84"/>
      <c r="BN32" s="84"/>
      <c r="BO32" s="84"/>
      <c r="BP32" s="84"/>
      <c r="BQ32" s="84"/>
      <c r="BR32" s="84"/>
      <c r="BS32" s="84"/>
      <c r="BT32" s="84"/>
      <c r="BU32" s="84"/>
      <c r="BV32" s="84"/>
      <c r="BW32" s="84"/>
      <c r="BX32" s="84"/>
      <c r="BY32" s="84"/>
      <c r="BZ32" s="8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3"/>
      <c r="BM33" s="84"/>
      <c r="BN33" s="84"/>
      <c r="BO33" s="84"/>
      <c r="BP33" s="84"/>
      <c r="BQ33" s="84"/>
      <c r="BR33" s="84"/>
      <c r="BS33" s="84"/>
      <c r="BT33" s="84"/>
      <c r="BU33" s="84"/>
      <c r="BV33" s="84"/>
      <c r="BW33" s="84"/>
      <c r="BX33" s="84"/>
      <c r="BY33" s="84"/>
      <c r="BZ33" s="8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3"/>
      <c r="BM34" s="84"/>
      <c r="BN34" s="84"/>
      <c r="BO34" s="84"/>
      <c r="BP34" s="84"/>
      <c r="BQ34" s="84"/>
      <c r="BR34" s="84"/>
      <c r="BS34" s="84"/>
      <c r="BT34" s="84"/>
      <c r="BU34" s="84"/>
      <c r="BV34" s="84"/>
      <c r="BW34" s="84"/>
      <c r="BX34" s="84"/>
      <c r="BY34" s="84"/>
      <c r="BZ34" s="8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3"/>
      <c r="BM35" s="84"/>
      <c r="BN35" s="84"/>
      <c r="BO35" s="84"/>
      <c r="BP35" s="84"/>
      <c r="BQ35" s="84"/>
      <c r="BR35" s="84"/>
      <c r="BS35" s="84"/>
      <c r="BT35" s="84"/>
      <c r="BU35" s="84"/>
      <c r="BV35" s="84"/>
      <c r="BW35" s="84"/>
      <c r="BX35" s="84"/>
      <c r="BY35" s="84"/>
      <c r="BZ35" s="8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3"/>
      <c r="BM36" s="84"/>
      <c r="BN36" s="84"/>
      <c r="BO36" s="84"/>
      <c r="BP36" s="84"/>
      <c r="BQ36" s="84"/>
      <c r="BR36" s="84"/>
      <c r="BS36" s="84"/>
      <c r="BT36" s="84"/>
      <c r="BU36" s="84"/>
      <c r="BV36" s="84"/>
      <c r="BW36" s="84"/>
      <c r="BX36" s="84"/>
      <c r="BY36" s="84"/>
      <c r="BZ36" s="8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3"/>
      <c r="BM37" s="84"/>
      <c r="BN37" s="84"/>
      <c r="BO37" s="84"/>
      <c r="BP37" s="84"/>
      <c r="BQ37" s="84"/>
      <c r="BR37" s="84"/>
      <c r="BS37" s="84"/>
      <c r="BT37" s="84"/>
      <c r="BU37" s="84"/>
      <c r="BV37" s="84"/>
      <c r="BW37" s="84"/>
      <c r="BX37" s="84"/>
      <c r="BY37" s="84"/>
      <c r="BZ37" s="8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3"/>
      <c r="BM38" s="84"/>
      <c r="BN38" s="84"/>
      <c r="BO38" s="84"/>
      <c r="BP38" s="84"/>
      <c r="BQ38" s="84"/>
      <c r="BR38" s="84"/>
      <c r="BS38" s="84"/>
      <c r="BT38" s="84"/>
      <c r="BU38" s="84"/>
      <c r="BV38" s="84"/>
      <c r="BW38" s="84"/>
      <c r="BX38" s="84"/>
      <c r="BY38" s="84"/>
      <c r="BZ38" s="8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3"/>
      <c r="BM39" s="84"/>
      <c r="BN39" s="84"/>
      <c r="BO39" s="84"/>
      <c r="BP39" s="84"/>
      <c r="BQ39" s="84"/>
      <c r="BR39" s="84"/>
      <c r="BS39" s="84"/>
      <c r="BT39" s="84"/>
      <c r="BU39" s="84"/>
      <c r="BV39" s="84"/>
      <c r="BW39" s="84"/>
      <c r="BX39" s="84"/>
      <c r="BY39" s="84"/>
      <c r="BZ39" s="8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3"/>
      <c r="BM40" s="84"/>
      <c r="BN40" s="84"/>
      <c r="BO40" s="84"/>
      <c r="BP40" s="84"/>
      <c r="BQ40" s="84"/>
      <c r="BR40" s="84"/>
      <c r="BS40" s="84"/>
      <c r="BT40" s="84"/>
      <c r="BU40" s="84"/>
      <c r="BV40" s="84"/>
      <c r="BW40" s="84"/>
      <c r="BX40" s="84"/>
      <c r="BY40" s="84"/>
      <c r="BZ40" s="8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3"/>
      <c r="BM41" s="84"/>
      <c r="BN41" s="84"/>
      <c r="BO41" s="84"/>
      <c r="BP41" s="84"/>
      <c r="BQ41" s="84"/>
      <c r="BR41" s="84"/>
      <c r="BS41" s="84"/>
      <c r="BT41" s="84"/>
      <c r="BU41" s="84"/>
      <c r="BV41" s="84"/>
      <c r="BW41" s="84"/>
      <c r="BX41" s="84"/>
      <c r="BY41" s="84"/>
      <c r="BZ41" s="8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3"/>
      <c r="BM42" s="84"/>
      <c r="BN42" s="84"/>
      <c r="BO42" s="84"/>
      <c r="BP42" s="84"/>
      <c r="BQ42" s="84"/>
      <c r="BR42" s="84"/>
      <c r="BS42" s="84"/>
      <c r="BT42" s="84"/>
      <c r="BU42" s="84"/>
      <c r="BV42" s="84"/>
      <c r="BW42" s="84"/>
      <c r="BX42" s="84"/>
      <c r="BY42" s="84"/>
      <c r="BZ42" s="8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3"/>
      <c r="BM43" s="84"/>
      <c r="BN43" s="84"/>
      <c r="BO43" s="84"/>
      <c r="BP43" s="84"/>
      <c r="BQ43" s="84"/>
      <c r="BR43" s="84"/>
      <c r="BS43" s="84"/>
      <c r="BT43" s="84"/>
      <c r="BU43" s="84"/>
      <c r="BV43" s="84"/>
      <c r="BW43" s="84"/>
      <c r="BX43" s="84"/>
      <c r="BY43" s="84"/>
      <c r="BZ43" s="8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6"/>
      <c r="BM44" s="87"/>
      <c r="BN44" s="87"/>
      <c r="BO44" s="87"/>
      <c r="BP44" s="87"/>
      <c r="BQ44" s="87"/>
      <c r="BR44" s="87"/>
      <c r="BS44" s="87"/>
      <c r="BT44" s="87"/>
      <c r="BU44" s="87"/>
      <c r="BV44" s="87"/>
      <c r="BW44" s="87"/>
      <c r="BX44" s="87"/>
      <c r="BY44" s="87"/>
      <c r="BZ44" s="8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83" t="s">
        <v>113</v>
      </c>
      <c r="BM47" s="84"/>
      <c r="BN47" s="84"/>
      <c r="BO47" s="84"/>
      <c r="BP47" s="84"/>
      <c r="BQ47" s="84"/>
      <c r="BR47" s="84"/>
      <c r="BS47" s="84"/>
      <c r="BT47" s="84"/>
      <c r="BU47" s="84"/>
      <c r="BV47" s="84"/>
      <c r="BW47" s="84"/>
      <c r="BX47" s="84"/>
      <c r="BY47" s="84"/>
      <c r="BZ47" s="8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83"/>
      <c r="BM48" s="84"/>
      <c r="BN48" s="84"/>
      <c r="BO48" s="84"/>
      <c r="BP48" s="84"/>
      <c r="BQ48" s="84"/>
      <c r="BR48" s="84"/>
      <c r="BS48" s="84"/>
      <c r="BT48" s="84"/>
      <c r="BU48" s="84"/>
      <c r="BV48" s="84"/>
      <c r="BW48" s="84"/>
      <c r="BX48" s="84"/>
      <c r="BY48" s="84"/>
      <c r="BZ48" s="8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83"/>
      <c r="BM49" s="84"/>
      <c r="BN49" s="84"/>
      <c r="BO49" s="84"/>
      <c r="BP49" s="84"/>
      <c r="BQ49" s="84"/>
      <c r="BR49" s="84"/>
      <c r="BS49" s="84"/>
      <c r="BT49" s="84"/>
      <c r="BU49" s="84"/>
      <c r="BV49" s="84"/>
      <c r="BW49" s="84"/>
      <c r="BX49" s="84"/>
      <c r="BY49" s="84"/>
      <c r="BZ49" s="8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83"/>
      <c r="BM50" s="84"/>
      <c r="BN50" s="84"/>
      <c r="BO50" s="84"/>
      <c r="BP50" s="84"/>
      <c r="BQ50" s="84"/>
      <c r="BR50" s="84"/>
      <c r="BS50" s="84"/>
      <c r="BT50" s="84"/>
      <c r="BU50" s="84"/>
      <c r="BV50" s="84"/>
      <c r="BW50" s="84"/>
      <c r="BX50" s="84"/>
      <c r="BY50" s="84"/>
      <c r="BZ50" s="8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83"/>
      <c r="BM51" s="84"/>
      <c r="BN51" s="84"/>
      <c r="BO51" s="84"/>
      <c r="BP51" s="84"/>
      <c r="BQ51" s="84"/>
      <c r="BR51" s="84"/>
      <c r="BS51" s="84"/>
      <c r="BT51" s="84"/>
      <c r="BU51" s="84"/>
      <c r="BV51" s="84"/>
      <c r="BW51" s="84"/>
      <c r="BX51" s="84"/>
      <c r="BY51" s="84"/>
      <c r="BZ51" s="8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83"/>
      <c r="BM52" s="84"/>
      <c r="BN52" s="84"/>
      <c r="BO52" s="84"/>
      <c r="BP52" s="84"/>
      <c r="BQ52" s="84"/>
      <c r="BR52" s="84"/>
      <c r="BS52" s="84"/>
      <c r="BT52" s="84"/>
      <c r="BU52" s="84"/>
      <c r="BV52" s="84"/>
      <c r="BW52" s="84"/>
      <c r="BX52" s="84"/>
      <c r="BY52" s="84"/>
      <c r="BZ52" s="8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83"/>
      <c r="BM53" s="84"/>
      <c r="BN53" s="84"/>
      <c r="BO53" s="84"/>
      <c r="BP53" s="84"/>
      <c r="BQ53" s="84"/>
      <c r="BR53" s="84"/>
      <c r="BS53" s="84"/>
      <c r="BT53" s="84"/>
      <c r="BU53" s="84"/>
      <c r="BV53" s="84"/>
      <c r="BW53" s="84"/>
      <c r="BX53" s="84"/>
      <c r="BY53" s="84"/>
      <c r="BZ53" s="8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83"/>
      <c r="BM54" s="84"/>
      <c r="BN54" s="84"/>
      <c r="BO54" s="84"/>
      <c r="BP54" s="84"/>
      <c r="BQ54" s="84"/>
      <c r="BR54" s="84"/>
      <c r="BS54" s="84"/>
      <c r="BT54" s="84"/>
      <c r="BU54" s="84"/>
      <c r="BV54" s="84"/>
      <c r="BW54" s="84"/>
      <c r="BX54" s="84"/>
      <c r="BY54" s="84"/>
      <c r="BZ54" s="8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83"/>
      <c r="BM55" s="84"/>
      <c r="BN55" s="84"/>
      <c r="BO55" s="84"/>
      <c r="BP55" s="84"/>
      <c r="BQ55" s="84"/>
      <c r="BR55" s="84"/>
      <c r="BS55" s="84"/>
      <c r="BT55" s="84"/>
      <c r="BU55" s="84"/>
      <c r="BV55" s="84"/>
      <c r="BW55" s="84"/>
      <c r="BX55" s="84"/>
      <c r="BY55" s="84"/>
      <c r="BZ55" s="8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83"/>
      <c r="BM56" s="84"/>
      <c r="BN56" s="84"/>
      <c r="BO56" s="84"/>
      <c r="BP56" s="84"/>
      <c r="BQ56" s="84"/>
      <c r="BR56" s="84"/>
      <c r="BS56" s="84"/>
      <c r="BT56" s="84"/>
      <c r="BU56" s="84"/>
      <c r="BV56" s="84"/>
      <c r="BW56" s="84"/>
      <c r="BX56" s="84"/>
      <c r="BY56" s="84"/>
      <c r="BZ56" s="8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83"/>
      <c r="BM57" s="84"/>
      <c r="BN57" s="84"/>
      <c r="BO57" s="84"/>
      <c r="BP57" s="84"/>
      <c r="BQ57" s="84"/>
      <c r="BR57" s="84"/>
      <c r="BS57" s="84"/>
      <c r="BT57" s="84"/>
      <c r="BU57" s="84"/>
      <c r="BV57" s="84"/>
      <c r="BW57" s="84"/>
      <c r="BX57" s="84"/>
      <c r="BY57" s="84"/>
      <c r="BZ57" s="8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83"/>
      <c r="BM58" s="84"/>
      <c r="BN58" s="84"/>
      <c r="BO58" s="84"/>
      <c r="BP58" s="84"/>
      <c r="BQ58" s="84"/>
      <c r="BR58" s="84"/>
      <c r="BS58" s="84"/>
      <c r="BT58" s="84"/>
      <c r="BU58" s="84"/>
      <c r="BV58" s="84"/>
      <c r="BW58" s="84"/>
      <c r="BX58" s="84"/>
      <c r="BY58" s="84"/>
      <c r="BZ58" s="8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3"/>
      <c r="BM59" s="84"/>
      <c r="BN59" s="84"/>
      <c r="BO59" s="84"/>
      <c r="BP59" s="84"/>
      <c r="BQ59" s="84"/>
      <c r="BR59" s="84"/>
      <c r="BS59" s="84"/>
      <c r="BT59" s="84"/>
      <c r="BU59" s="84"/>
      <c r="BV59" s="84"/>
      <c r="BW59" s="84"/>
      <c r="BX59" s="84"/>
      <c r="BY59" s="84"/>
      <c r="BZ59" s="85"/>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83"/>
      <c r="BM60" s="84"/>
      <c r="BN60" s="84"/>
      <c r="BO60" s="84"/>
      <c r="BP60" s="84"/>
      <c r="BQ60" s="84"/>
      <c r="BR60" s="84"/>
      <c r="BS60" s="84"/>
      <c r="BT60" s="84"/>
      <c r="BU60" s="84"/>
      <c r="BV60" s="84"/>
      <c r="BW60" s="84"/>
      <c r="BX60" s="84"/>
      <c r="BY60" s="84"/>
      <c r="BZ60" s="85"/>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83"/>
      <c r="BM61" s="84"/>
      <c r="BN61" s="84"/>
      <c r="BO61" s="84"/>
      <c r="BP61" s="84"/>
      <c r="BQ61" s="84"/>
      <c r="BR61" s="84"/>
      <c r="BS61" s="84"/>
      <c r="BT61" s="84"/>
      <c r="BU61" s="84"/>
      <c r="BV61" s="84"/>
      <c r="BW61" s="84"/>
      <c r="BX61" s="84"/>
      <c r="BY61" s="84"/>
      <c r="BZ61" s="8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83"/>
      <c r="BM62" s="84"/>
      <c r="BN62" s="84"/>
      <c r="BO62" s="84"/>
      <c r="BP62" s="84"/>
      <c r="BQ62" s="84"/>
      <c r="BR62" s="84"/>
      <c r="BS62" s="84"/>
      <c r="BT62" s="84"/>
      <c r="BU62" s="84"/>
      <c r="BV62" s="84"/>
      <c r="BW62" s="84"/>
      <c r="BX62" s="84"/>
      <c r="BY62" s="84"/>
      <c r="BZ62" s="8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6"/>
      <c r="BM63" s="87"/>
      <c r="BN63" s="87"/>
      <c r="BO63" s="87"/>
      <c r="BP63" s="87"/>
      <c r="BQ63" s="87"/>
      <c r="BR63" s="87"/>
      <c r="BS63" s="87"/>
      <c r="BT63" s="87"/>
      <c r="BU63" s="87"/>
      <c r="BV63" s="87"/>
      <c r="BW63" s="87"/>
      <c r="BX63" s="87"/>
      <c r="BY63" s="87"/>
      <c r="BZ63" s="8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111</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【325.02】</v>
      </c>
      <c r="I86" s="26" t="str">
        <f>データ!CA6</f>
        <v>【60.61】</v>
      </c>
      <c r="J86" s="26" t="str">
        <f>データ!CL6</f>
        <v>【270.94】</v>
      </c>
      <c r="K86" s="26" t="str">
        <f>データ!CW6</f>
        <v>【57.80】</v>
      </c>
      <c r="L86" s="26" t="str">
        <f>データ!DH6</f>
        <v>【78.90】</v>
      </c>
      <c r="M86" s="26" t="s">
        <v>44</v>
      </c>
      <c r="N86" s="26" t="s">
        <v>44</v>
      </c>
      <c r="O86" s="26" t="str">
        <f>データ!EO6</f>
        <v>【-】</v>
      </c>
    </row>
  </sheetData>
  <sheetProtection algorithmName="SHA-512" hashValue="AV69v9+vcvvCkXuRVxED5U9iH1MCUz7GIviHleaAECv6jm5WL+DJjG8rZwLYucpjRodhqM9Dx/tMyy3NLDKdEQ==" saltValue="OBjykFXjwcGaagDdML1V5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64025</v>
      </c>
      <c r="D6" s="33">
        <f t="shared" si="3"/>
        <v>47</v>
      </c>
      <c r="E6" s="33">
        <f t="shared" si="3"/>
        <v>18</v>
      </c>
      <c r="F6" s="33">
        <f t="shared" si="3"/>
        <v>0</v>
      </c>
      <c r="G6" s="33">
        <f t="shared" si="3"/>
        <v>0</v>
      </c>
      <c r="H6" s="33" t="str">
        <f t="shared" si="3"/>
        <v>山形県　白鷹町</v>
      </c>
      <c r="I6" s="33" t="str">
        <f t="shared" si="3"/>
        <v>法非適用</v>
      </c>
      <c r="J6" s="33" t="str">
        <f t="shared" si="3"/>
        <v>下水道事業</v>
      </c>
      <c r="K6" s="33" t="str">
        <f t="shared" si="3"/>
        <v>特定地域生活排水処理</v>
      </c>
      <c r="L6" s="33" t="str">
        <f t="shared" si="3"/>
        <v>K3</v>
      </c>
      <c r="M6" s="33" t="str">
        <f t="shared" si="3"/>
        <v>非設置</v>
      </c>
      <c r="N6" s="34" t="str">
        <f t="shared" si="3"/>
        <v>-</v>
      </c>
      <c r="O6" s="34" t="str">
        <f t="shared" si="3"/>
        <v>該当数値なし</v>
      </c>
      <c r="P6" s="34">
        <f t="shared" si="3"/>
        <v>7.23</v>
      </c>
      <c r="Q6" s="34">
        <f t="shared" si="3"/>
        <v>100</v>
      </c>
      <c r="R6" s="34">
        <f t="shared" si="3"/>
        <v>3456</v>
      </c>
      <c r="S6" s="34">
        <f t="shared" si="3"/>
        <v>13786</v>
      </c>
      <c r="T6" s="34">
        <f t="shared" si="3"/>
        <v>157.71</v>
      </c>
      <c r="U6" s="34">
        <f t="shared" si="3"/>
        <v>87.41</v>
      </c>
      <c r="V6" s="34">
        <f t="shared" si="3"/>
        <v>989</v>
      </c>
      <c r="W6" s="34">
        <f t="shared" si="3"/>
        <v>152.06</v>
      </c>
      <c r="X6" s="34">
        <f t="shared" si="3"/>
        <v>6.5</v>
      </c>
      <c r="Y6" s="35">
        <f>IF(Y7="",NA(),Y7)</f>
        <v>96.55</v>
      </c>
      <c r="Z6" s="35">
        <f t="shared" ref="Z6:AH6" si="4">IF(Z7="",NA(),Z7)</f>
        <v>102.72</v>
      </c>
      <c r="AA6" s="35">
        <f t="shared" si="4"/>
        <v>110.83</v>
      </c>
      <c r="AB6" s="35">
        <f t="shared" si="4"/>
        <v>101.2</v>
      </c>
      <c r="AC6" s="35">
        <f t="shared" si="4"/>
        <v>96.26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416.91</v>
      </c>
      <c r="BL6" s="35">
        <f t="shared" si="7"/>
        <v>392.19</v>
      </c>
      <c r="BM6" s="35">
        <f t="shared" si="7"/>
        <v>413.5</v>
      </c>
      <c r="BN6" s="35">
        <f t="shared" si="7"/>
        <v>407.42</v>
      </c>
      <c r="BO6" s="35">
        <f t="shared" si="7"/>
        <v>386.46</v>
      </c>
      <c r="BP6" s="34" t="str">
        <f>IF(BP7="","",IF(BP7="-","【-】","【"&amp;SUBSTITUTE(TEXT(BP7,"#,##0.00"),"-","△")&amp;"】"))</f>
        <v>【325.02】</v>
      </c>
      <c r="BQ6" s="35">
        <f>IF(BQ7="",NA(),BQ7)</f>
        <v>60.39</v>
      </c>
      <c r="BR6" s="35">
        <f t="shared" ref="BR6:BZ6" si="8">IF(BR7="",NA(),BR7)</f>
        <v>56.77</v>
      </c>
      <c r="BS6" s="35">
        <f t="shared" si="8"/>
        <v>60.57</v>
      </c>
      <c r="BT6" s="35">
        <f t="shared" si="8"/>
        <v>58.74</v>
      </c>
      <c r="BU6" s="35">
        <f t="shared" si="8"/>
        <v>60.05</v>
      </c>
      <c r="BV6" s="35">
        <f t="shared" si="8"/>
        <v>57.93</v>
      </c>
      <c r="BW6" s="35">
        <f t="shared" si="8"/>
        <v>57.03</v>
      </c>
      <c r="BX6" s="35">
        <f t="shared" si="8"/>
        <v>55.84</v>
      </c>
      <c r="BY6" s="35">
        <f t="shared" si="8"/>
        <v>57.08</v>
      </c>
      <c r="BZ6" s="35">
        <f t="shared" si="8"/>
        <v>55.85</v>
      </c>
      <c r="CA6" s="34" t="str">
        <f>IF(CA7="","",IF(CA7="-","【-】","【"&amp;SUBSTITUTE(TEXT(CA7,"#,##0.00"),"-","△")&amp;"】"))</f>
        <v>【60.61】</v>
      </c>
      <c r="CB6" s="35">
        <f>IF(CB7="",NA(),CB7)</f>
        <v>271.91000000000003</v>
      </c>
      <c r="CC6" s="35">
        <f t="shared" ref="CC6:CK6" si="9">IF(CC7="",NA(),CC7)</f>
        <v>289.77</v>
      </c>
      <c r="CD6" s="35">
        <f t="shared" si="9"/>
        <v>271.42</v>
      </c>
      <c r="CE6" s="35">
        <f t="shared" si="9"/>
        <v>281.48</v>
      </c>
      <c r="CF6" s="35">
        <f t="shared" si="9"/>
        <v>276.61</v>
      </c>
      <c r="CG6" s="35">
        <f t="shared" si="9"/>
        <v>276.93</v>
      </c>
      <c r="CH6" s="35">
        <f t="shared" si="9"/>
        <v>283.73</v>
      </c>
      <c r="CI6" s="35">
        <f t="shared" si="9"/>
        <v>287.57</v>
      </c>
      <c r="CJ6" s="35">
        <f t="shared" si="9"/>
        <v>286.86</v>
      </c>
      <c r="CK6" s="35">
        <f t="shared" si="9"/>
        <v>287.91000000000003</v>
      </c>
      <c r="CL6" s="34" t="str">
        <f>IF(CL7="","",IF(CL7="-","【-】","【"&amp;SUBSTITUTE(TEXT(CL7,"#,##0.00"),"-","△")&amp;"】"))</f>
        <v>【270.94】</v>
      </c>
      <c r="CM6" s="35">
        <f>IF(CM7="",NA(),CM7)</f>
        <v>58.33</v>
      </c>
      <c r="CN6" s="35">
        <f t="shared" ref="CN6:CV6" si="10">IF(CN7="",NA(),CN7)</f>
        <v>57.09</v>
      </c>
      <c r="CO6" s="35">
        <f t="shared" si="10"/>
        <v>59.64</v>
      </c>
      <c r="CP6" s="35">
        <f t="shared" si="10"/>
        <v>60.55</v>
      </c>
      <c r="CQ6" s="35">
        <f t="shared" si="10"/>
        <v>61.09</v>
      </c>
      <c r="CR6" s="35">
        <f t="shared" si="10"/>
        <v>59.08</v>
      </c>
      <c r="CS6" s="35">
        <f t="shared" si="10"/>
        <v>58.25</v>
      </c>
      <c r="CT6" s="35">
        <f t="shared" si="10"/>
        <v>61.55</v>
      </c>
      <c r="CU6" s="35">
        <f t="shared" si="10"/>
        <v>57.22</v>
      </c>
      <c r="CV6" s="35">
        <f t="shared" si="10"/>
        <v>54.93</v>
      </c>
      <c r="CW6" s="34" t="str">
        <f>IF(CW7="","",IF(CW7="-","【-】","【"&amp;SUBSTITUTE(TEXT(CW7,"#,##0.00"),"-","△")&amp;"】"))</f>
        <v>【57.80】</v>
      </c>
      <c r="CX6" s="35">
        <f>IF(CX7="",NA(),CX7)</f>
        <v>100</v>
      </c>
      <c r="CY6" s="35">
        <f t="shared" ref="CY6:DG6" si="11">IF(CY7="",NA(),CY7)</f>
        <v>100</v>
      </c>
      <c r="CZ6" s="35">
        <f t="shared" si="11"/>
        <v>100</v>
      </c>
      <c r="DA6" s="35">
        <f t="shared" si="11"/>
        <v>100</v>
      </c>
      <c r="DB6" s="35">
        <f t="shared" si="11"/>
        <v>100</v>
      </c>
      <c r="DC6" s="35">
        <f t="shared" si="11"/>
        <v>77.12</v>
      </c>
      <c r="DD6" s="35">
        <f t="shared" si="11"/>
        <v>68.150000000000006</v>
      </c>
      <c r="DE6" s="35">
        <f t="shared" si="11"/>
        <v>67.489999999999995</v>
      </c>
      <c r="DF6" s="35">
        <f t="shared" si="11"/>
        <v>67.290000000000006</v>
      </c>
      <c r="DG6" s="35">
        <f t="shared" si="11"/>
        <v>65.569999999999993</v>
      </c>
      <c r="DH6" s="34" t="str">
        <f>IF(DH7="","",IF(DH7="-","【-】","【"&amp;SUBSTITUTE(TEXT(DH7,"#,##0.00"),"-","△")&amp;"】"))</f>
        <v>【78.90】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2018</v>
      </c>
      <c r="C7" s="37">
        <v>64025</v>
      </c>
      <c r="D7" s="37">
        <v>47</v>
      </c>
      <c r="E7" s="37">
        <v>18</v>
      </c>
      <c r="F7" s="37">
        <v>0</v>
      </c>
      <c r="G7" s="37">
        <v>0</v>
      </c>
      <c r="H7" s="37" t="s">
        <v>98</v>
      </c>
      <c r="I7" s="37" t="s">
        <v>99</v>
      </c>
      <c r="J7" s="37" t="s">
        <v>100</v>
      </c>
      <c r="K7" s="37" t="s">
        <v>101</v>
      </c>
      <c r="L7" s="37" t="s">
        <v>102</v>
      </c>
      <c r="M7" s="37" t="s">
        <v>103</v>
      </c>
      <c r="N7" s="38" t="s">
        <v>104</v>
      </c>
      <c r="O7" s="38" t="s">
        <v>105</v>
      </c>
      <c r="P7" s="38">
        <v>7.23</v>
      </c>
      <c r="Q7" s="38">
        <v>100</v>
      </c>
      <c r="R7" s="38">
        <v>3456</v>
      </c>
      <c r="S7" s="38">
        <v>13786</v>
      </c>
      <c r="T7" s="38">
        <v>157.71</v>
      </c>
      <c r="U7" s="38">
        <v>87.41</v>
      </c>
      <c r="V7" s="38">
        <v>989</v>
      </c>
      <c r="W7" s="38">
        <v>152.06</v>
      </c>
      <c r="X7" s="38">
        <v>6.5</v>
      </c>
      <c r="Y7" s="38">
        <v>96.55</v>
      </c>
      <c r="Z7" s="38">
        <v>102.72</v>
      </c>
      <c r="AA7" s="38">
        <v>110.83</v>
      </c>
      <c r="AB7" s="38">
        <v>101.2</v>
      </c>
      <c r="AC7" s="38">
        <v>96.26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416.91</v>
      </c>
      <c r="BL7" s="38">
        <v>392.19</v>
      </c>
      <c r="BM7" s="38">
        <v>413.5</v>
      </c>
      <c r="BN7" s="38">
        <v>407.42</v>
      </c>
      <c r="BO7" s="38">
        <v>386.46</v>
      </c>
      <c r="BP7" s="38">
        <v>325.02</v>
      </c>
      <c r="BQ7" s="38">
        <v>60.39</v>
      </c>
      <c r="BR7" s="38">
        <v>56.77</v>
      </c>
      <c r="BS7" s="38">
        <v>60.57</v>
      </c>
      <c r="BT7" s="38">
        <v>58.74</v>
      </c>
      <c r="BU7" s="38">
        <v>60.05</v>
      </c>
      <c r="BV7" s="38">
        <v>57.93</v>
      </c>
      <c r="BW7" s="38">
        <v>57.03</v>
      </c>
      <c r="BX7" s="38">
        <v>55.84</v>
      </c>
      <c r="BY7" s="38">
        <v>57.08</v>
      </c>
      <c r="BZ7" s="38">
        <v>55.85</v>
      </c>
      <c r="CA7" s="38">
        <v>60.61</v>
      </c>
      <c r="CB7" s="38">
        <v>271.91000000000003</v>
      </c>
      <c r="CC7" s="38">
        <v>289.77</v>
      </c>
      <c r="CD7" s="38">
        <v>271.42</v>
      </c>
      <c r="CE7" s="38">
        <v>281.48</v>
      </c>
      <c r="CF7" s="38">
        <v>276.61</v>
      </c>
      <c r="CG7" s="38">
        <v>276.93</v>
      </c>
      <c r="CH7" s="38">
        <v>283.73</v>
      </c>
      <c r="CI7" s="38">
        <v>287.57</v>
      </c>
      <c r="CJ7" s="38">
        <v>286.86</v>
      </c>
      <c r="CK7" s="38">
        <v>287.91000000000003</v>
      </c>
      <c r="CL7" s="38">
        <v>270.94</v>
      </c>
      <c r="CM7" s="38">
        <v>58.33</v>
      </c>
      <c r="CN7" s="38">
        <v>57.09</v>
      </c>
      <c r="CO7" s="38">
        <v>59.64</v>
      </c>
      <c r="CP7" s="38">
        <v>60.55</v>
      </c>
      <c r="CQ7" s="38">
        <v>61.09</v>
      </c>
      <c r="CR7" s="38">
        <v>59.08</v>
      </c>
      <c r="CS7" s="38">
        <v>58.25</v>
      </c>
      <c r="CT7" s="38">
        <v>61.55</v>
      </c>
      <c r="CU7" s="38">
        <v>57.22</v>
      </c>
      <c r="CV7" s="38">
        <v>54.93</v>
      </c>
      <c r="CW7" s="38">
        <v>57.8</v>
      </c>
      <c r="CX7" s="38">
        <v>100</v>
      </c>
      <c r="CY7" s="38">
        <v>100</v>
      </c>
      <c r="CZ7" s="38">
        <v>100</v>
      </c>
      <c r="DA7" s="38">
        <v>100</v>
      </c>
      <c r="DB7" s="38">
        <v>100</v>
      </c>
      <c r="DC7" s="38">
        <v>77.12</v>
      </c>
      <c r="DD7" s="38">
        <v>68.150000000000006</v>
      </c>
      <c r="DE7" s="38">
        <v>67.489999999999995</v>
      </c>
      <c r="DF7" s="38">
        <v>67.290000000000006</v>
      </c>
      <c r="DG7" s="38">
        <v>65.569999999999993</v>
      </c>
      <c r="DH7" s="38">
        <v>78.900000000000006</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吉村　秀昭</cp:lastModifiedBy>
  <cp:lastPrinted>2020-01-22T04:49:23Z</cp:lastPrinted>
  <dcterms:created xsi:type="dcterms:W3CDTF">2019-12-05T05:28:16Z</dcterms:created>
  <dcterms:modified xsi:type="dcterms:W3CDTF">2020-01-22T05:00:47Z</dcterms:modified>
  <cp:category/>
</cp:coreProperties>
</file>