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H30年度\特定環境保全公共下水道\"/>
    </mc:Choice>
  </mc:AlternateContent>
  <xr:revisionPtr revIDLastSave="0" documentId="13_ncr:1_{A8951EE2-EF61-4F7E-86E2-740DCA3E5867}" xr6:coauthVersionLast="45" xr6:coauthVersionMax="45" xr10:uidLastSave="{00000000-0000-0000-0000-000000000000}"/>
  <workbookProtection workbookAlgorithmName="SHA-512" workbookHashValue="7r4OQFdDf0CkNu0Y4L8uOSn5u6hxPQjTIeoXr+vDDUU5ET+7Axbki2nlSqJIh6MpdKDgVwaKkOrO7Nmts11f9g==" workbookSaltValue="SgK8OLyOMcojc4ZiYMlBfQ==" workbookSpinCount="100000" lockStructure="1"/>
  <bookViews>
    <workbookView xWindow="-21915" yWindow="6870" windowWidth="28800" windowHeight="1620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T10" i="4"/>
  <c r="AL10" i="4"/>
  <c r="AD10" i="4"/>
  <c r="P10" i="4"/>
  <c r="I10" i="4"/>
  <c r="B10" i="4"/>
  <c r="AT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<sst xmlns="http://schemas.openxmlformats.org/spreadsheetml/2006/main" count="228" uniqueCount="113">
  <si>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</si>
  <si>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</si>
  <si>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</si>
  <si>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</si>
  <si>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</si>
  <si>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</si>
  <si>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</si>
  <si>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</si>
  <si>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</si>
  <si>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</si>
  <si>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</si>
  <si>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</si>
  <si>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</si>
  <si>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</si>
  <si>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</si>
  <si>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</si>
  <si>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</si>
  <si>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</si>
  <si>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</si>
  <si>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</si>
  <si>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</si>
  <si>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</si>
  <si>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</si>
  <si>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</si>
  <si>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</si>
  <si>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</si>
  <si>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</si>
  <si>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</si>
  <si>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</si>
  <si>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</si>
  <si>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</si>
  <si>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</si>
  <si>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</si>
  <si>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</si>
  <si>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</si>
  <si>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</si>
  <si>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</si>
  <si>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</si>
  <si>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</si>
  <si>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</si>
  <si>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</si>
  <si>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</si>
  <si>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</si>
  <si>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</si>
  <si>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</si>
  <si>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</si>
  <si>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</si>
  <si>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</si>
  <si>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</si>
  <si>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</si>
  <si>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</si>
  <si>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</si>
  <si>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</si>
  <si>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</si>
  <si>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</si>
  <si>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</si>
  <si>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</si>
  <si>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</si>
  <si>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</si>
  <si>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</si>
  <si>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</si>
  <si>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</si>
  <si>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</si>
  <si>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</si>
  <si>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</si>
  <si>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</si>
  <si>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</si>
  <si>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</si>
  <si>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</si>
  <si>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</si>
  <si>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</si>
  <si>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</si>
  <si>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</si>
  <si>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</si>
  <si>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</si>
  <si>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</si>
  <si>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</si>
  <si>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</si>
  <si>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</si>
  <si>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</si>
  <si>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</si>
  <si>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</si>
  <si>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</si>
  <si>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</si>
  <si>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</si>
  <si>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</si>
  <si>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</si>
  <si>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</si>
  <si>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</si>
  <si>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</si>
  <si>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</si>
  <si>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</si>
  <si>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</si>
  <si>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</si>
  <si>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</si>
  <si>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</si>
  <si>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</si>
  <si>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</si>
  <si>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</si>
  <si>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</si>
  <si>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</si>
  <si>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</si>
  <si>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</si>
  <si>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</si>
  <si>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</si>
  <si>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</si>
  <si>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</si>
  <si>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</si>
  <si>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</si>
  <si>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</si>
  <si>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費回収率や水洗化率が低く、現状では適切な料金水準になっていないため、運営体制のあり方や今後の投資のあり方を見直す必要がある。また、維持管理費の削減や料金収入を確保し経営改善に取り組んでいく。　　　　　　　　　　　　　　　　　　　　　　　・広報やチラシ等により下水道事業を理解していただき、下水道加入率増加の推進を行い使用料収入の増加を図る。　　　　　　　　　　　　</t>
    <rPh sb="1" eb="3">
      <t>ケイヒ</t>
    </rPh>
    <rPh sb="3" eb="5">
      <t>カイシュウ</t>
    </rPh>
    <rPh sb="5" eb="6">
      <t>リツ</t>
    </rPh>
    <rPh sb="7" eb="9">
      <t>スイセン</t>
    </rPh>
    <rPh sb="9" eb="10">
      <t>カ</t>
    </rPh>
    <rPh sb="10" eb="11">
      <t>リツ</t>
    </rPh>
    <rPh sb="12" eb="13">
      <t>ヒク</t>
    </rPh>
    <rPh sb="15" eb="17">
      <t>ゲンジョウ</t>
    </rPh>
    <rPh sb="19" eb="21">
      <t>テキセツ</t>
    </rPh>
    <rPh sb="22" eb="24">
      <t>リョウキン</t>
    </rPh>
    <rPh sb="24" eb="26">
      <t>スイジュン</t>
    </rPh>
    <rPh sb="36" eb="38">
      <t>ウンエイ</t>
    </rPh>
    <rPh sb="38" eb="40">
      <t>タイセイ</t>
    </rPh>
    <rPh sb="43" eb="44">
      <t>カタ</t>
    </rPh>
    <rPh sb="45" eb="47">
      <t>コンゴ</t>
    </rPh>
    <rPh sb="48" eb="50">
      <t>トウシ</t>
    </rPh>
    <rPh sb="53" eb="54">
      <t>カタ</t>
    </rPh>
    <rPh sb="55" eb="57">
      <t>ミナオ</t>
    </rPh>
    <rPh sb="58" eb="60">
      <t>ヒツヨウ</t>
    </rPh>
    <rPh sb="67" eb="69">
      <t>イジ</t>
    </rPh>
    <rPh sb="69" eb="71">
      <t>カンリ</t>
    </rPh>
    <rPh sb="71" eb="72">
      <t>ヒ</t>
    </rPh>
    <rPh sb="73" eb="75">
      <t>サクゲン</t>
    </rPh>
    <rPh sb="76" eb="78">
      <t>リョウキン</t>
    </rPh>
    <rPh sb="78" eb="80">
      <t>シュウニュウ</t>
    </rPh>
    <rPh sb="81" eb="83">
      <t>カクホ</t>
    </rPh>
    <rPh sb="84" eb="86">
      <t>ケイエイ</t>
    </rPh>
    <rPh sb="86" eb="88">
      <t>カイゼン</t>
    </rPh>
    <rPh sb="89" eb="90">
      <t>ト</t>
    </rPh>
    <rPh sb="91" eb="92">
      <t>ク</t>
    </rPh>
    <rPh sb="121" eb="123">
      <t>コウホウ</t>
    </rPh>
    <rPh sb="127" eb="128">
      <t>トウ</t>
    </rPh>
    <rPh sb="131" eb="133">
      <t>ゲスイ</t>
    </rPh>
    <rPh sb="133" eb="134">
      <t>ドウ</t>
    </rPh>
    <rPh sb="134" eb="136">
      <t>ジギョウ</t>
    </rPh>
    <rPh sb="137" eb="139">
      <t>リカイ</t>
    </rPh>
    <rPh sb="146" eb="148">
      <t>ゲスイ</t>
    </rPh>
    <rPh sb="148" eb="149">
      <t>ドウ</t>
    </rPh>
    <rPh sb="149" eb="151">
      <t>カニュウ</t>
    </rPh>
    <rPh sb="151" eb="152">
      <t>リツ</t>
    </rPh>
    <rPh sb="152" eb="154">
      <t>ゾウカ</t>
    </rPh>
    <rPh sb="155" eb="157">
      <t>スイシン</t>
    </rPh>
    <rPh sb="158" eb="159">
      <t>オコナ</t>
    </rPh>
    <rPh sb="160" eb="162">
      <t>シヨウ</t>
    </rPh>
    <rPh sb="162" eb="163">
      <t>リョウ</t>
    </rPh>
    <rPh sb="163" eb="165">
      <t>シュウニュウ</t>
    </rPh>
    <rPh sb="166" eb="168">
      <t>ゾウカ</t>
    </rPh>
    <rPh sb="169" eb="170">
      <t>ハカ</t>
    </rPh>
    <phoneticPr fontId="4"/>
  </si>
  <si>
    <t>①収益的収支比率　　　　　　　　　　　　　　　　　　　　　　　　　　　　　　　　　　　　総費用と地方債償還金の合計額に占める料金収入等の割合は、64%と低く一般会計からの繰入金なしに経営が成り立っていない。そのため、適正な使用料収入の確保及び汚水処理費の削減が必要である。　　　　　　　　　　　　　　　　　　　　　　　　　　　　　　④企業債残高対事業規模比率　　　　　　　　　　　　　　　　　　　　使用料収入に対する企業債の残高の割合であり、本村は下水道の整備が終了し企業債の借入が減少している。また、平成29年度より企業債一般会計負担額の算定方法の見直しがあったため過去数値と比較し大きく変化している。           　　　　　　　　　　　　　　　　　　　　　　　　　　　　　　　　　　　　　　　　　　　　　　　　　　　　　　　　　　　　　　　　　　　　　　　　　　　⑤経費回収率　⑥汚水処理原価　　　　　　　　　　　　　　　　　　　　　　　　　　　　　　　　　　　　　　　　　　　　　　　　　　　　　　　　　　　　　　　　　　経費回収率は類似団体平均を下回り、汚水処理原価は類似団体平均を上回る結果となっている。今後は老朽化が進み、施設の修繕費や維持管理に係る費用が増加すると考えられるため、料金の値上げを検討したい。　　　　　　　　　　　　　　　　　　　　　　　　　　　　　　　　　　　　　　　　　　　　　　　　　⑦施設利用率　　　　　　　　　　　　　　　　　　　　　　　　　　　　　　　　　　　　　　　　　　　　　　　施設の利用状況は約70%前後であり、適切な施設の改修や更新を検討する必要がある。　　              　　　　　　　　　　　　　　　　　　　　　　　　　　　　　　　　　　　　　　　　　　　　　　　　　　⑧水洗化率　　　　　　　　　　　　　　　　　　　　　　　　　　　　　　　　　　　　　　　　　　　　　　　　　　　　　　　　　　　　　類似団体平均を下回っているため広報等により下水道加入を推進するとともに、使用料収入の増加を図る。</t>
    <rPh sb="1" eb="3">
      <t>シュウエキ</t>
    </rPh>
    <rPh sb="3" eb="4">
      <t>テキ</t>
    </rPh>
    <rPh sb="4" eb="6">
      <t>シュウシ</t>
    </rPh>
    <rPh sb="6" eb="8">
      <t>ヒリツ</t>
    </rPh>
    <rPh sb="44" eb="47">
      <t>ソウヒヨウ</t>
    </rPh>
    <rPh sb="48" eb="50">
      <t>チホウ</t>
    </rPh>
    <rPh sb="50" eb="51">
      <t>サイ</t>
    </rPh>
    <rPh sb="51" eb="54">
      <t>ショウカンキン</t>
    </rPh>
    <rPh sb="55" eb="57">
      <t>ゴウケイ</t>
    </rPh>
    <rPh sb="57" eb="58">
      <t>ガク</t>
    </rPh>
    <rPh sb="59" eb="60">
      <t>シ</t>
    </rPh>
    <rPh sb="62" eb="64">
      <t>リョウキン</t>
    </rPh>
    <rPh sb="64" eb="66">
      <t>シュウニュウ</t>
    </rPh>
    <rPh sb="66" eb="67">
      <t>トウ</t>
    </rPh>
    <rPh sb="68" eb="70">
      <t>ワリアイ</t>
    </rPh>
    <rPh sb="76" eb="77">
      <t>ヒク</t>
    </rPh>
    <rPh sb="78" eb="80">
      <t>イッパン</t>
    </rPh>
    <rPh sb="80" eb="82">
      <t>カイケイ</t>
    </rPh>
    <rPh sb="85" eb="87">
      <t>クリイレ</t>
    </rPh>
    <rPh sb="87" eb="88">
      <t>キン</t>
    </rPh>
    <rPh sb="91" eb="93">
      <t>ケイエイ</t>
    </rPh>
    <rPh sb="94" eb="95">
      <t>ナ</t>
    </rPh>
    <rPh sb="96" eb="97">
      <t>タ</t>
    </rPh>
    <rPh sb="167" eb="169">
      <t>キギョウ</t>
    </rPh>
    <rPh sb="169" eb="170">
      <t>サイ</t>
    </rPh>
    <rPh sb="170" eb="172">
      <t>ザンダカ</t>
    </rPh>
    <rPh sb="172" eb="173">
      <t>タイ</t>
    </rPh>
    <rPh sb="173" eb="175">
      <t>ジギョウ</t>
    </rPh>
    <rPh sb="175" eb="177">
      <t>キボ</t>
    </rPh>
    <rPh sb="177" eb="179">
      <t>ヒリツ</t>
    </rPh>
    <rPh sb="199" eb="201">
      <t>シヨウ</t>
    </rPh>
    <rPh sb="201" eb="202">
      <t>リョウ</t>
    </rPh>
    <rPh sb="202" eb="204">
      <t>シュウニュウ</t>
    </rPh>
    <rPh sb="205" eb="206">
      <t>タイ</t>
    </rPh>
    <rPh sb="208" eb="210">
      <t>キギョウ</t>
    </rPh>
    <rPh sb="210" eb="211">
      <t>サイ</t>
    </rPh>
    <rPh sb="212" eb="214">
      <t>ザンダカ</t>
    </rPh>
    <rPh sb="215" eb="217">
      <t>ワリアイ</t>
    </rPh>
    <rPh sb="221" eb="223">
      <t>ホンソン</t>
    </rPh>
    <rPh sb="224" eb="226">
      <t>ゲスイ</t>
    </rPh>
    <rPh sb="226" eb="227">
      <t>ドウ</t>
    </rPh>
    <rPh sb="228" eb="230">
      <t>セイビ</t>
    </rPh>
    <rPh sb="231" eb="233">
      <t>シュウリョウ</t>
    </rPh>
    <rPh sb="234" eb="236">
      <t>キギョウ</t>
    </rPh>
    <rPh sb="236" eb="237">
      <t>サイ</t>
    </rPh>
    <rPh sb="238" eb="240">
      <t>カリイ</t>
    </rPh>
    <rPh sb="241" eb="243">
      <t>ゲンショウ</t>
    </rPh>
    <rPh sb="251" eb="253">
      <t>ヘイセイ</t>
    </rPh>
    <rPh sb="255" eb="257">
      <t>ネンド</t>
    </rPh>
    <rPh sb="259" eb="261">
      <t>キギョウ</t>
    </rPh>
    <rPh sb="261" eb="262">
      <t>サイ</t>
    </rPh>
    <rPh sb="262" eb="264">
      <t>イッパン</t>
    </rPh>
    <rPh sb="264" eb="266">
      <t>カイケイ</t>
    </rPh>
    <rPh sb="266" eb="268">
      <t>フタン</t>
    </rPh>
    <rPh sb="268" eb="269">
      <t>ガク</t>
    </rPh>
    <rPh sb="270" eb="272">
      <t>サンテイ</t>
    </rPh>
    <rPh sb="272" eb="274">
      <t>ホウホウ</t>
    </rPh>
    <rPh sb="275" eb="277">
      <t>ミナオ</t>
    </rPh>
    <rPh sb="284" eb="286">
      <t>カコ</t>
    </rPh>
    <rPh sb="286" eb="288">
      <t>スウチ</t>
    </rPh>
    <rPh sb="289" eb="291">
      <t>ヒカク</t>
    </rPh>
    <rPh sb="292" eb="293">
      <t>オオ</t>
    </rPh>
    <rPh sb="295" eb="297">
      <t>ヘンカ</t>
    </rPh>
    <rPh sb="389" eb="391">
      <t>ケイヒ</t>
    </rPh>
    <rPh sb="391" eb="393">
      <t>カイシュウ</t>
    </rPh>
    <rPh sb="393" eb="394">
      <t>リツ</t>
    </rPh>
    <rPh sb="396" eb="398">
      <t>オスイ</t>
    </rPh>
    <rPh sb="398" eb="400">
      <t>ショリ</t>
    </rPh>
    <rPh sb="400" eb="402">
      <t>ゲンカ</t>
    </rPh>
    <rPh sb="468" eb="470">
      <t>ケイヒ</t>
    </rPh>
    <rPh sb="470" eb="472">
      <t>カイシュウ</t>
    </rPh>
    <rPh sb="472" eb="473">
      <t>リツ</t>
    </rPh>
    <rPh sb="474" eb="476">
      <t>ルイジ</t>
    </rPh>
    <rPh sb="476" eb="478">
      <t>ダンタイ</t>
    </rPh>
    <rPh sb="478" eb="480">
      <t>ヘイキン</t>
    </rPh>
    <rPh sb="481" eb="483">
      <t>シタマワ</t>
    </rPh>
    <rPh sb="485" eb="487">
      <t>オスイ</t>
    </rPh>
    <rPh sb="487" eb="489">
      <t>ショリ</t>
    </rPh>
    <rPh sb="489" eb="491">
      <t>ゲンカ</t>
    </rPh>
    <rPh sb="492" eb="494">
      <t>ルイジ</t>
    </rPh>
    <rPh sb="494" eb="496">
      <t>ダンタイ</t>
    </rPh>
    <rPh sb="496" eb="498">
      <t>ヘイキン</t>
    </rPh>
    <rPh sb="499" eb="501">
      <t>ウワマワ</t>
    </rPh>
    <rPh sb="502" eb="504">
      <t>ケッカ</t>
    </rPh>
    <rPh sb="511" eb="513">
      <t>コンゴ</t>
    </rPh>
    <rPh sb="514" eb="517">
      <t>ロウキュウカ</t>
    </rPh>
    <rPh sb="518" eb="519">
      <t>スス</t>
    </rPh>
    <rPh sb="521" eb="523">
      <t>シセツ</t>
    </rPh>
    <rPh sb="524" eb="527">
      <t>シュウゼンヒ</t>
    </rPh>
    <rPh sb="528" eb="530">
      <t>イジ</t>
    </rPh>
    <rPh sb="530" eb="532">
      <t>カンリ</t>
    </rPh>
    <rPh sb="533" eb="534">
      <t>カカ</t>
    </rPh>
    <rPh sb="535" eb="537">
      <t>ヒヨウ</t>
    </rPh>
    <rPh sb="538" eb="540">
      <t>ゾウカ</t>
    </rPh>
    <rPh sb="543" eb="544">
      <t>カンガ</t>
    </rPh>
    <rPh sb="551" eb="553">
      <t>リョウキン</t>
    </rPh>
    <rPh sb="554" eb="556">
      <t>ネア</t>
    </rPh>
    <rPh sb="558" eb="560">
      <t>ケントウ</t>
    </rPh>
    <rPh sb="614" eb="616">
      <t>シセツ</t>
    </rPh>
    <rPh sb="616" eb="619">
      <t>リヨウリツ</t>
    </rPh>
    <rPh sb="666" eb="668">
      <t>シセツ</t>
    </rPh>
    <rPh sb="669" eb="671">
      <t>リヨウ</t>
    </rPh>
    <rPh sb="671" eb="673">
      <t>ジョウキョウ</t>
    </rPh>
    <rPh sb="674" eb="675">
      <t>ヤク</t>
    </rPh>
    <rPh sb="678" eb="680">
      <t>ゼンゴ</t>
    </rPh>
    <rPh sb="684" eb="686">
      <t>テキセツ</t>
    </rPh>
    <rPh sb="687" eb="689">
      <t>シセツ</t>
    </rPh>
    <rPh sb="690" eb="692">
      <t>カイシュウ</t>
    </rPh>
    <rPh sb="693" eb="695">
      <t>コウシン</t>
    </rPh>
    <rPh sb="696" eb="698">
      <t>ケントウ</t>
    </rPh>
    <rPh sb="700" eb="702">
      <t>ヒツヨウ</t>
    </rPh>
    <rPh sb="773" eb="775">
      <t>スイセン</t>
    </rPh>
    <rPh sb="775" eb="776">
      <t>カ</t>
    </rPh>
    <rPh sb="776" eb="777">
      <t>リツ</t>
    </rPh>
    <rPh sb="838" eb="840">
      <t>ルイジ</t>
    </rPh>
    <rPh sb="840" eb="842">
      <t>ダンタイ</t>
    </rPh>
    <rPh sb="842" eb="844">
      <t>ヘイキン</t>
    </rPh>
    <rPh sb="845" eb="847">
      <t>シタマワ</t>
    </rPh>
    <rPh sb="853" eb="855">
      <t>コウホウ</t>
    </rPh>
    <rPh sb="855" eb="856">
      <t>トウ</t>
    </rPh>
    <rPh sb="859" eb="861">
      <t>ゲスイ</t>
    </rPh>
    <rPh sb="861" eb="862">
      <t>ドウ</t>
    </rPh>
    <rPh sb="880" eb="882">
      <t>ゾウカ</t>
    </rPh>
    <phoneticPr fontId="4"/>
  </si>
  <si>
    <t>下水道供用開始から肘折処理区は３５年、清水処理区は１５年が経過しており、２処理区とも経年劣化に伴う設備の修繕件数が増加している。今後下水道ストックマネジメント計画等を策定し、施設や設備の更新を行い延命化を図る必要がある。</t>
    <rPh sb="0" eb="2">
      <t>ゲスイ</t>
    </rPh>
    <rPh sb="2" eb="3">
      <t>ドウ</t>
    </rPh>
    <rPh sb="3" eb="5">
      <t>キョウヨウ</t>
    </rPh>
    <rPh sb="5" eb="7">
      <t>カイシ</t>
    </rPh>
    <rPh sb="9" eb="10">
      <t>ヒジ</t>
    </rPh>
    <rPh sb="10" eb="11">
      <t>オリ</t>
    </rPh>
    <rPh sb="11" eb="13">
      <t>ショリ</t>
    </rPh>
    <rPh sb="13" eb="14">
      <t>ク</t>
    </rPh>
    <rPh sb="17" eb="18">
      <t>ネン</t>
    </rPh>
    <rPh sb="19" eb="21">
      <t>シミズ</t>
    </rPh>
    <rPh sb="21" eb="23">
      <t>ショリ</t>
    </rPh>
    <rPh sb="23" eb="24">
      <t>ク</t>
    </rPh>
    <rPh sb="27" eb="28">
      <t>ネン</t>
    </rPh>
    <rPh sb="29" eb="31">
      <t>ケイカ</t>
    </rPh>
    <rPh sb="37" eb="39">
      <t>ショリ</t>
    </rPh>
    <rPh sb="39" eb="40">
      <t>ク</t>
    </rPh>
    <rPh sb="42" eb="44">
      <t>ケイネン</t>
    </rPh>
    <rPh sb="44" eb="46">
      <t>レッカ</t>
    </rPh>
    <rPh sb="47" eb="48">
      <t>トモナ</t>
    </rPh>
    <rPh sb="49" eb="51">
      <t>セツビ</t>
    </rPh>
    <rPh sb="52" eb="54">
      <t>シュウゼン</t>
    </rPh>
    <rPh sb="54" eb="56">
      <t>ケンスウ</t>
    </rPh>
    <rPh sb="57" eb="59">
      <t>ゾウカ</t>
    </rPh>
    <rPh sb="64" eb="66">
      <t>コンゴ</t>
    </rPh>
    <rPh sb="66" eb="69">
      <t>ゲスイドウ</t>
    </rPh>
    <rPh sb="79" eb="81">
      <t>ケイカク</t>
    </rPh>
    <rPh sb="81" eb="82">
      <t>トウ</t>
    </rPh>
    <rPh sb="83" eb="85">
      <t>サクテイ</t>
    </rPh>
    <rPh sb="87" eb="89">
      <t>シセツ</t>
    </rPh>
    <rPh sb="90" eb="92">
      <t>セツビ</t>
    </rPh>
    <rPh sb="93" eb="95">
      <t>コウシン</t>
    </rPh>
    <rPh sb="96" eb="97">
      <t>オコナ</t>
    </rPh>
    <rPh sb="98" eb="100">
      <t>エンメイ</t>
    </rPh>
    <rPh sb="100" eb="101">
      <t>カ</t>
    </rPh>
    <rPh sb="102" eb="103">
      <t>ハカ</t>
    </rPh>
    <rPh sb="104" eb="10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</si>
</sst>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0F-4F29-B3B4-978268A4DDE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0.04</c:v>
                </c:pt>
                <c:pt idx="3">
                  <c:v>0.15</c:v>
                </c:pt>
                <c:pt idx="4">
                  <c:v>0.06</c:v>
                </c:pt>
              </c:numCache>
            </c:numRef>
          </c:val>
          <c:smooth val="0"/>
          <c:extLst>
            <c:ext xmlns:c16="http://schemas.microsoft.com/office/drawing/2014/chart" uri="{C3380CC4-5D6E-409C-BE32-E72D297353CC}">
              <c16:uniqueId val="{00000001-030F-4F29-B3B4-978268A4DDE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68</c:v>
                </c:pt>
                <c:pt idx="1">
                  <c:v>75.849999999999994</c:v>
                </c:pt>
                <c:pt idx="2">
                  <c:v>71.59</c:v>
                </c:pt>
                <c:pt idx="3">
                  <c:v>71.739999999999995</c:v>
                </c:pt>
                <c:pt idx="4">
                  <c:v>71.739999999999995</c:v>
                </c:pt>
              </c:numCache>
            </c:numRef>
          </c:val>
          <c:extLst>
            <c:ext xmlns:c16="http://schemas.microsoft.com/office/drawing/2014/chart" uri="{C3380CC4-5D6E-409C-BE32-E72D297353CC}">
              <c16:uniqueId val="{00000000-E16D-454D-8541-735592AE8F0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38.409999999999997</c:v>
                </c:pt>
                <c:pt idx="1">
                  <c:v>39.25</c:v>
                </c:pt>
                <c:pt idx="2">
                  <c:v>43.18</c:v>
                </c:pt>
                <c:pt idx="3">
                  <c:v>42.38</c:v>
                </c:pt>
                <c:pt idx="4">
                  <c:v>46.17</c:v>
                </c:pt>
              </c:numCache>
            </c:numRef>
          </c:val>
          <c:smooth val="0"/>
          <c:extLst>
            <c:ext xmlns:c16="http://schemas.microsoft.com/office/drawing/2014/chart" uri="{C3380CC4-5D6E-409C-BE32-E72D297353CC}">
              <c16:uniqueId val="{00000001-E16D-454D-8541-735592AE8F0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79.09</c:v>
                </c:pt>
                <c:pt idx="1">
                  <c:v>79.92</c:v>
                </c:pt>
                <c:pt idx="2">
                  <c:v>80.650000000000006</c:v>
                </c:pt>
                <c:pt idx="3">
                  <c:v>83.1</c:v>
                </c:pt>
                <c:pt idx="4">
                  <c:v>83.67</c:v>
                </c:pt>
              </c:numCache>
            </c:numRef>
          </c:val>
          <c:extLst>
            <c:ext xmlns:c16="http://schemas.microsoft.com/office/drawing/2014/chart" uri="{C3380CC4-5D6E-409C-BE32-E72D297353CC}">
              <c16:uniqueId val="{00000000-7806-445F-B842-18B6AA1A811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86.28</c:v>
                </c:pt>
                <c:pt idx="1">
                  <c:v>86.43</c:v>
                </c:pt>
                <c:pt idx="2">
                  <c:v>86.43</c:v>
                </c:pt>
                <c:pt idx="3">
                  <c:v>87.01</c:v>
                </c:pt>
                <c:pt idx="4">
                  <c:v>87.84</c:v>
                </c:pt>
              </c:numCache>
            </c:numRef>
          </c:val>
          <c:smooth val="0"/>
          <c:extLst>
            <c:ext xmlns:c16="http://schemas.microsoft.com/office/drawing/2014/chart" uri="{C3380CC4-5D6E-409C-BE32-E72D297353CC}">
              <c16:uniqueId val="{00000001-7806-445F-B842-18B6AA1A811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67.459999999999994</c:v>
                </c:pt>
                <c:pt idx="1">
                  <c:v>64.790000000000006</c:v>
                </c:pt>
                <c:pt idx="2">
                  <c:v>68.900000000000006</c:v>
                </c:pt>
                <c:pt idx="3">
                  <c:v>63.82</c:v>
                </c:pt>
                <c:pt idx="4">
                  <c:v>64.89</c:v>
                </c:pt>
              </c:numCache>
            </c:numRef>
          </c:val>
          <c:extLst>
            <c:ext xmlns:c16="http://schemas.microsoft.com/office/drawing/2014/chart" uri="{C3380CC4-5D6E-409C-BE32-E72D297353CC}">
              <c16:uniqueId val="{00000000-7D01-406D-90A7-13E9908DBAA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01-406D-90A7-13E9908DBAA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1C-4A8D-9223-AB729D26B39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1C-4A8D-9223-AB729D26B39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38-41B7-A7DD-F6E7320EA69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38-41B7-A7DD-F6E7320EA69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F0-44C2-AA56-FB50A1C1B6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F0-44C2-AA56-FB50A1C1B6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86-426A-94AA-939A82AF178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86-426A-94AA-939A82AF178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1007.78</c:v>
                </c:pt>
                <c:pt idx="1">
                  <c:v>1861.3</c:v>
                </c:pt>
                <c:pt idx="2">
                  <c:v>1599.44</c:v>
                </c:pt>
                <c:pt idx="3">
                  <c:v>75.31</c:v>
                </c:pt>
                <c:pt idx="4">
                  <c:v>57.7</c:v>
                </c:pt>
              </c:numCache>
            </c:numRef>
          </c:val>
          <c:extLst>
            <c:ext xmlns:c16="http://schemas.microsoft.com/office/drawing/2014/chart" uri="{C3380CC4-5D6E-409C-BE32-E72D297353CC}">
              <c16:uniqueId val="{00000000-45CC-4A63-8106-6FC7ED1E26B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1504.21</c:v>
                </c:pt>
                <c:pt idx="1">
                  <c:v>1390.86</c:v>
                </c:pt>
                <c:pt idx="2">
                  <c:v>1467.94</c:v>
                </c:pt>
                <c:pt idx="3">
                  <c:v>1144.94</c:v>
                </c:pt>
                <c:pt idx="4">
                  <c:v>1252.71</c:v>
                </c:pt>
              </c:numCache>
            </c:numRef>
          </c:val>
          <c:smooth val="0"/>
          <c:extLst>
            <c:ext xmlns:c16="http://schemas.microsoft.com/office/drawing/2014/chart" uri="{C3380CC4-5D6E-409C-BE32-E72D297353CC}">
              <c16:uniqueId val="{00000001-45CC-4A63-8106-6FC7ED1E26B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42.66</c:v>
                </c:pt>
                <c:pt idx="1">
                  <c:v>41.79</c:v>
                </c:pt>
                <c:pt idx="2">
                  <c:v>38.03</c:v>
                </c:pt>
                <c:pt idx="3">
                  <c:v>44.61</c:v>
                </c:pt>
                <c:pt idx="4">
                  <c:v>50.78</c:v>
                </c:pt>
              </c:numCache>
            </c:numRef>
          </c:val>
          <c:extLst>
            <c:ext xmlns:c16="http://schemas.microsoft.com/office/drawing/2014/chart" uri="{C3380CC4-5D6E-409C-BE32-E72D297353CC}">
              <c16:uniqueId val="{00000000-C770-49DD-9B3B-F4B34C035E6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67.41</c:v>
                </c:pt>
                <c:pt idx="1">
                  <c:v>76.849999999999994</c:v>
                </c:pt>
                <c:pt idx="2">
                  <c:v>83.3</c:v>
                </c:pt>
                <c:pt idx="3">
                  <c:v>88.16</c:v>
                </c:pt>
                <c:pt idx="4">
                  <c:v>87.03</c:v>
                </c:pt>
              </c:numCache>
            </c:numRef>
          </c:val>
          <c:smooth val="0"/>
          <c:extLst>
            <c:ext xmlns:c16="http://schemas.microsoft.com/office/drawing/2014/chart" uri="{C3380CC4-5D6E-409C-BE32-E72D297353CC}">
              <c16:uniqueId val="{00000001-C770-49DD-9B3B-F4B34C035E6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394.75</c:v>
                </c:pt>
                <c:pt idx="1">
                  <c:v>400.91</c:v>
                </c:pt>
                <c:pt idx="2">
                  <c:v>442.01</c:v>
                </c:pt>
                <c:pt idx="3">
                  <c:v>379.94</c:v>
                </c:pt>
                <c:pt idx="4">
                  <c:v>328.87</c:v>
                </c:pt>
              </c:numCache>
            </c:numRef>
          </c:val>
          <c:extLst>
            <c:ext xmlns:c16="http://schemas.microsoft.com/office/drawing/2014/chart" uri="{C3380CC4-5D6E-409C-BE32-E72D297353CC}">
              <c16:uniqueId val="{00000000-1CD8-4082-A293-8FA0D04678A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216.49</c:v>
                </c:pt>
                <c:pt idx="1">
                  <c:v>198.4</c:v>
                </c:pt>
                <c:pt idx="2">
                  <c:v>184.56</c:v>
                </c:pt>
                <c:pt idx="3">
                  <c:v>173.89</c:v>
                </c:pt>
                <c:pt idx="4">
                  <c:v>177.02</c:v>
                </c:pt>
              </c:numCache>
            </c:numRef>
          </c:val>
          <c:smooth val="0"/>
          <c:extLst>
            <c:ext xmlns:c16="http://schemas.microsoft.com/office/drawing/2014/chart" uri="{C3380CC4-5D6E-409C-BE32-E72D297353CC}">
              <c16:uniqueId val="{00000001-1CD8-4082-A293-8FA0D04678A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1" zoomScale="115" zoomScaleNormal="11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大蔵村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D1</v>
      </c>
      <c r="X8" s="48"/>
      <c r="Y8" s="48"/>
      <c r="Z8" s="48"/>
      <c r="AA8" s="48"/>
      <c r="AB8" s="48"/>
      <c r="AC8" s="48"/>
      <c r="AD8" s="49" t="str">
        <f>データ!$M$6</f>
        <v>非設置</v>
      </c>
      <c r="AE8" s="49"/>
      <c r="AF8" s="49"/>
      <c r="AG8" s="49"/>
      <c r="AH8" s="49"/>
      <c r="AI8" s="49"/>
      <c r="AJ8" s="49"/>
      <c r="AK8" s="3"/>
      <c r="AL8" s="50">
        <f>データ!S6</f>
        <v>3262</v>
      </c>
      <c r="AM8" s="50"/>
      <c r="AN8" s="50"/>
      <c r="AO8" s="50"/>
      <c r="AP8" s="50"/>
      <c r="AQ8" s="50"/>
      <c r="AR8" s="50"/>
      <c r="AS8" s="50"/>
      <c r="AT8" s="45">
        <f>データ!T6</f>
        <v>211.63</v>
      </c>
      <c r="AU8" s="45"/>
      <c r="AV8" s="45"/>
      <c r="AW8" s="45"/>
      <c r="AX8" s="45"/>
      <c r="AY8" s="45"/>
      <c r="AZ8" s="45"/>
      <c r="BA8" s="45"/>
      <c r="BB8" s="45">
        <f>データ!U6</f>
        <v>15.41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56.25</v>
      </c>
      <c r="Q10" s="45"/>
      <c r="R10" s="45"/>
      <c r="S10" s="45"/>
      <c r="T10" s="45"/>
      <c r="U10" s="45"/>
      <c r="V10" s="45"/>
      <c r="W10" s="45">
        <f>データ!Q6</f>
        <v>37.619999999999997</v>
      </c>
      <c r="X10" s="45"/>
      <c r="Y10" s="45"/>
      <c r="Z10" s="45"/>
      <c r="AA10" s="45"/>
      <c r="AB10" s="45"/>
      <c r="AC10" s="45"/>
      <c r="AD10" s="50">
        <f>データ!R6</f>
        <v>3296</v>
      </c>
      <c r="AE10" s="50"/>
      <c r="AF10" s="50"/>
      <c r="AG10" s="50"/>
      <c r="AH10" s="50"/>
      <c r="AI10" s="50"/>
      <c r="AJ10" s="50"/>
      <c r="AK10" s="2"/>
      <c r="AL10" s="50">
        <f>データ!V6</f>
        <v>1819</v>
      </c>
      <c r="AM10" s="50"/>
      <c r="AN10" s="50"/>
      <c r="AO10" s="50"/>
      <c r="AP10" s="50"/>
      <c r="AQ10" s="50"/>
      <c r="AR10" s="50"/>
      <c r="AS10" s="50"/>
      <c r="AT10" s="45">
        <f>データ!W6</f>
        <v>0.83</v>
      </c>
      <c r="AU10" s="45"/>
      <c r="AV10" s="45"/>
      <c r="AW10" s="45"/>
      <c r="AX10" s="45"/>
      <c r="AY10" s="45"/>
      <c r="AZ10" s="45"/>
      <c r="BA10" s="45"/>
      <c r="BB10" s="45">
        <f>データ!X6</f>
        <v>2191.5700000000002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43</v>
      </c>
      <c r="N86" s="26" t="s">
        <v>44</v>
      </c>
      <c r="O86" s="26" t="str">
        <f>データ!EO6</f>
        <v>【0.12】</v>
      </c>
    </row>
  </sheetData>
  <sheetProtection algorithmName="SHA-512" hashValue="tchjzOTJMTX2zZZWYuRHNjD3D7sl3YJd77kDjwKIHu4h40TCDUBIopkGpqLaNTXwPmzeC8bgPfxFNZRdVq75tA==" saltValue="ANg4AQkY8QHiTWtlJWv6N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63657</v>
      </c>
      <c r="D6" s="33">
        <f t="shared" si="3"/>
        <v>47</v>
      </c>
      <c r="E6" s="33">
        <f t="shared" si="3"/>
        <v>17</v>
      </c>
      <c r="F6" s="33">
        <f t="shared" si="3"/>
        <v>4</v>
      </c>
      <c r="G6" s="33">
        <f t="shared" si="3"/>
        <v>0</v>
      </c>
      <c r="H6" s="33" t="str">
        <f t="shared" si="3"/>
        <v>山形県　大蔵村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56.25</v>
      </c>
      <c r="Q6" s="34">
        <f t="shared" si="3"/>
        <v>37.619999999999997</v>
      </c>
      <c r="R6" s="34">
        <f t="shared" si="3"/>
        <v>3296</v>
      </c>
      <c r="S6" s="34">
        <f t="shared" si="3"/>
        <v>3262</v>
      </c>
      <c r="T6" s="34">
        <f t="shared" si="3"/>
        <v>211.63</v>
      </c>
      <c r="U6" s="34">
        <f t="shared" si="3"/>
        <v>15.41</v>
      </c>
      <c r="V6" s="34">
        <f t="shared" si="3"/>
        <v>1819</v>
      </c>
      <c r="W6" s="34">
        <f t="shared" si="3"/>
        <v>0.83</v>
      </c>
      <c r="X6" s="34">
        <f t="shared" si="3"/>
        <v>2191.5700000000002</v>
      </c>
      <c r="Y6" s="35">
        <f>IF(Y7="",NA(),Y7)</f>
        <v>67.459999999999994</v>
      </c>
      <c r="Z6" s="35">
        <f t="shared" ref="Z6:AH6" si="4">IF(Z7="",NA(),Z7)</f>
        <v>64.790000000000006</v>
      </c>
      <c r="AA6" s="35">
        <f t="shared" si="4"/>
        <v>68.900000000000006</v>
      </c>
      <c r="AB6" s="35">
        <f t="shared" si="4"/>
        <v>63.82</v>
      </c>
      <c r="AC6" s="35">
        <f t="shared" si="4"/>
        <v>64.89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1007.78</v>
      </c>
      <c r="BG6" s="35">
        <f t="shared" ref="BG6:BO6" si="7">IF(BG7="",NA(),BG7)</f>
        <v>1861.3</v>
      </c>
      <c r="BH6" s="35">
        <f t="shared" si="7"/>
        <v>1599.44</v>
      </c>
      <c r="BI6" s="35">
        <f t="shared" si="7"/>
        <v>75.31</v>
      </c>
      <c r="BJ6" s="35">
        <f t="shared" si="7"/>
        <v>57.7</v>
      </c>
      <c r="BK6" s="35">
        <f t="shared" si="7"/>
        <v>1504.21</v>
      </c>
      <c r="BL6" s="35">
        <f t="shared" si="7"/>
        <v>1390.86</v>
      </c>
      <c r="BM6" s="35">
        <f t="shared" si="7"/>
        <v>1467.94</v>
      </c>
      <c r="BN6" s="35">
        <f t="shared" si="7"/>
        <v>1144.94</v>
      </c>
      <c r="BO6" s="35">
        <f t="shared" si="7"/>
        <v>1252.71</v>
      </c>
      <c r="BP6" s="34" t="str">
        <f>IF(BP7="","",IF(BP7="-","【-】","【"&amp;SUBSTITUTE(TEXT(BP7,"#,##0.00"),"-","△")&amp;"】"))</f>
        <v>【1,209.40】</v>
      </c>
      <c r="BQ6" s="35">
        <f>IF(BQ7="",NA(),BQ7)</f>
        <v>42.66</v>
      </c>
      <c r="BR6" s="35">
        <f t="shared" ref="BR6:BZ6" si="8">IF(BR7="",NA(),BR7)</f>
        <v>41.79</v>
      </c>
      <c r="BS6" s="35">
        <f t="shared" si="8"/>
        <v>38.03</v>
      </c>
      <c r="BT6" s="35">
        <f t="shared" si="8"/>
        <v>44.61</v>
      </c>
      <c r="BU6" s="35">
        <f t="shared" si="8"/>
        <v>50.78</v>
      </c>
      <c r="BV6" s="35">
        <f t="shared" si="8"/>
        <v>67.41</v>
      </c>
      <c r="BW6" s="35">
        <f t="shared" si="8"/>
        <v>76.849999999999994</v>
      </c>
      <c r="BX6" s="35">
        <f t="shared" si="8"/>
        <v>83.3</v>
      </c>
      <c r="BY6" s="35">
        <f t="shared" si="8"/>
        <v>88.16</v>
      </c>
      <c r="BZ6" s="35">
        <f t="shared" si="8"/>
        <v>87.03</v>
      </c>
      <c r="CA6" s="34" t="str">
        <f>IF(CA7="","",IF(CA7="-","【-】","【"&amp;SUBSTITUTE(TEXT(CA7,"#,##0.00"),"-","△")&amp;"】"))</f>
        <v>【74.48】</v>
      </c>
      <c r="CB6" s="35">
        <f>IF(CB7="",NA(),CB7)</f>
        <v>394.75</v>
      </c>
      <c r="CC6" s="35">
        <f t="shared" ref="CC6:CK6" si="9">IF(CC7="",NA(),CC7)</f>
        <v>400.91</v>
      </c>
      <c r="CD6" s="35">
        <f t="shared" si="9"/>
        <v>442.01</v>
      </c>
      <c r="CE6" s="35">
        <f t="shared" si="9"/>
        <v>379.94</v>
      </c>
      <c r="CF6" s="35">
        <f t="shared" si="9"/>
        <v>328.87</v>
      </c>
      <c r="CG6" s="35">
        <f t="shared" si="9"/>
        <v>216.49</v>
      </c>
      <c r="CH6" s="35">
        <f t="shared" si="9"/>
        <v>198.4</v>
      </c>
      <c r="CI6" s="35">
        <f t="shared" si="9"/>
        <v>184.56</v>
      </c>
      <c r="CJ6" s="35">
        <f t="shared" si="9"/>
        <v>173.89</v>
      </c>
      <c r="CK6" s="35">
        <f t="shared" si="9"/>
        <v>177.02</v>
      </c>
      <c r="CL6" s="34" t="str">
        <f>IF(CL7="","",IF(CL7="-","【-】","【"&amp;SUBSTITUTE(TEXT(CL7,"#,##0.00"),"-","△")&amp;"】"))</f>
        <v>【219.46】</v>
      </c>
      <c r="CM6" s="35">
        <f>IF(CM7="",NA(),CM7)</f>
        <v>68</v>
      </c>
      <c r="CN6" s="35">
        <f t="shared" ref="CN6:CV6" si="10">IF(CN7="",NA(),CN7)</f>
        <v>75.849999999999994</v>
      </c>
      <c r="CO6" s="35">
        <f t="shared" si="10"/>
        <v>71.59</v>
      </c>
      <c r="CP6" s="35">
        <f t="shared" si="10"/>
        <v>71.739999999999995</v>
      </c>
      <c r="CQ6" s="35">
        <f t="shared" si="10"/>
        <v>71.739999999999995</v>
      </c>
      <c r="CR6" s="35">
        <f t="shared" si="10"/>
        <v>38.409999999999997</v>
      </c>
      <c r="CS6" s="35">
        <f t="shared" si="10"/>
        <v>39.25</v>
      </c>
      <c r="CT6" s="35">
        <f t="shared" si="10"/>
        <v>43.18</v>
      </c>
      <c r="CU6" s="35">
        <f t="shared" si="10"/>
        <v>42.38</v>
      </c>
      <c r="CV6" s="35">
        <f t="shared" si="10"/>
        <v>46.17</v>
      </c>
      <c r="CW6" s="34" t="str">
        <f>IF(CW7="","",IF(CW7="-","【-】","【"&amp;SUBSTITUTE(TEXT(CW7,"#,##0.00"),"-","△")&amp;"】"))</f>
        <v>【42.82】</v>
      </c>
      <c r="CX6" s="35">
        <f>IF(CX7="",NA(),CX7)</f>
        <v>79.09</v>
      </c>
      <c r="CY6" s="35">
        <f t="shared" ref="CY6:DG6" si="11">IF(CY7="",NA(),CY7)</f>
        <v>79.92</v>
      </c>
      <c r="CZ6" s="35">
        <f t="shared" si="11"/>
        <v>80.650000000000006</v>
      </c>
      <c r="DA6" s="35">
        <f t="shared" si="11"/>
        <v>83.1</v>
      </c>
      <c r="DB6" s="35">
        <f t="shared" si="11"/>
        <v>83.67</v>
      </c>
      <c r="DC6" s="35">
        <f t="shared" si="11"/>
        <v>86.28</v>
      </c>
      <c r="DD6" s="35">
        <f t="shared" si="11"/>
        <v>86.43</v>
      </c>
      <c r="DE6" s="35">
        <f t="shared" si="11"/>
        <v>86.43</v>
      </c>
      <c r="DF6" s="35">
        <f t="shared" si="11"/>
        <v>87.01</v>
      </c>
      <c r="DG6" s="35">
        <f t="shared" si="11"/>
        <v>87.84</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0.08</v>
      </c>
      <c r="EL6" s="35">
        <f t="shared" si="14"/>
        <v>0.04</v>
      </c>
      <c r="EM6" s="35">
        <f t="shared" si="14"/>
        <v>0.15</v>
      </c>
      <c r="EN6" s="35">
        <f t="shared" si="14"/>
        <v>0.06</v>
      </c>
      <c r="EO6" s="34" t="str">
        <f>IF(EO7="","",IF(EO7="-","【-】","【"&amp;SUBSTITUTE(TEXT(EO7,"#,##0.00"),"-","△")&amp;"】"))</f>
        <v>【0.12】</v>
      </c>
    </row>
    <row r="7" spans="1:145" s="36" customFormat="1" x14ac:dyDescent="0.15">
      <c r="A7" s="28"/>
      <c r="B7" s="37">
        <v>2018</v>
      </c>
      <c r="C7" s="37">
        <v>63657</v>
      </c>
      <c r="D7" s="37">
        <v>47</v>
      </c>
      <c r="E7" s="37">
        <v>17</v>
      </c>
      <c r="F7" s="37">
        <v>4</v>
      </c>
      <c r="G7" s="37">
        <v>0</v>
      </c>
      <c r="H7" s="37" t="s">
        <v>97</v>
      </c>
      <c r="I7" s="37" t="s">
        <v>98</v>
      </c>
      <c r="J7" s="37" t="s">
        <v>99</v>
      </c>
      <c r="K7" s="37" t="s">
        <v>100</v>
      </c>
      <c r="L7" s="37" t="s">
        <v>101</v>
      </c>
      <c r="M7" s="37" t="s">
        <v>102</v>
      </c>
      <c r="N7" s="38" t="s">
        <v>103</v>
      </c>
      <c r="O7" s="38" t="s">
        <v>104</v>
      </c>
      <c r="P7" s="38">
        <v>56.25</v>
      </c>
      <c r="Q7" s="38">
        <v>37.619999999999997</v>
      </c>
      <c r="R7" s="38">
        <v>3296</v>
      </c>
      <c r="S7" s="38">
        <v>3262</v>
      </c>
      <c r="T7" s="38">
        <v>211.63</v>
      </c>
      <c r="U7" s="38">
        <v>15.41</v>
      </c>
      <c r="V7" s="38">
        <v>1819</v>
      </c>
      <c r="W7" s="38">
        <v>0.83</v>
      </c>
      <c r="X7" s="38">
        <v>2191.5700000000002</v>
      </c>
      <c r="Y7" s="38">
        <v>67.459999999999994</v>
      </c>
      <c r="Z7" s="38">
        <v>64.790000000000006</v>
      </c>
      <c r="AA7" s="38">
        <v>68.900000000000006</v>
      </c>
      <c r="AB7" s="38">
        <v>63.82</v>
      </c>
      <c r="AC7" s="38">
        <v>64.89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1007.78</v>
      </c>
      <c r="BG7" s="38">
        <v>1861.3</v>
      </c>
      <c r="BH7" s="38">
        <v>1599.44</v>
      </c>
      <c r="BI7" s="38">
        <v>75.31</v>
      </c>
      <c r="BJ7" s="38">
        <v>57.7</v>
      </c>
      <c r="BK7" s="38">
        <v>1504.21</v>
      </c>
      <c r="BL7" s="38">
        <v>1390.86</v>
      </c>
      <c r="BM7" s="38">
        <v>1467.94</v>
      </c>
      <c r="BN7" s="38">
        <v>1144.94</v>
      </c>
      <c r="BO7" s="38">
        <v>1252.71</v>
      </c>
      <c r="BP7" s="38">
        <v>1209.4000000000001</v>
      </c>
      <c r="BQ7" s="38">
        <v>42.66</v>
      </c>
      <c r="BR7" s="38">
        <v>41.79</v>
      </c>
      <c r="BS7" s="38">
        <v>38.03</v>
      </c>
      <c r="BT7" s="38">
        <v>44.61</v>
      </c>
      <c r="BU7" s="38">
        <v>50.78</v>
      </c>
      <c r="BV7" s="38">
        <v>67.41</v>
      </c>
      <c r="BW7" s="38">
        <v>76.849999999999994</v>
      </c>
      <c r="BX7" s="38">
        <v>83.3</v>
      </c>
      <c r="BY7" s="38">
        <v>88.16</v>
      </c>
      <c r="BZ7" s="38">
        <v>87.03</v>
      </c>
      <c r="CA7" s="38">
        <v>74.48</v>
      </c>
      <c r="CB7" s="38">
        <v>394.75</v>
      </c>
      <c r="CC7" s="38">
        <v>400.91</v>
      </c>
      <c r="CD7" s="38">
        <v>442.01</v>
      </c>
      <c r="CE7" s="38">
        <v>379.94</v>
      </c>
      <c r="CF7" s="38">
        <v>328.87</v>
      </c>
      <c r="CG7" s="38">
        <v>216.49</v>
      </c>
      <c r="CH7" s="38">
        <v>198.4</v>
      </c>
      <c r="CI7" s="38">
        <v>184.56</v>
      </c>
      <c r="CJ7" s="38">
        <v>173.89</v>
      </c>
      <c r="CK7" s="38">
        <v>177.02</v>
      </c>
      <c r="CL7" s="38">
        <v>219.46</v>
      </c>
      <c r="CM7" s="38">
        <v>68</v>
      </c>
      <c r="CN7" s="38">
        <v>75.849999999999994</v>
      </c>
      <c r="CO7" s="38">
        <v>71.59</v>
      </c>
      <c r="CP7" s="38">
        <v>71.739999999999995</v>
      </c>
      <c r="CQ7" s="38">
        <v>71.739999999999995</v>
      </c>
      <c r="CR7" s="38">
        <v>38.409999999999997</v>
      </c>
      <c r="CS7" s="38">
        <v>39.25</v>
      </c>
      <c r="CT7" s="38">
        <v>43.18</v>
      </c>
      <c r="CU7" s="38">
        <v>42.38</v>
      </c>
      <c r="CV7" s="38">
        <v>46.17</v>
      </c>
      <c r="CW7" s="38">
        <v>42.82</v>
      </c>
      <c r="CX7" s="38">
        <v>79.09</v>
      </c>
      <c r="CY7" s="38">
        <v>79.92</v>
      </c>
      <c r="CZ7" s="38">
        <v>80.650000000000006</v>
      </c>
      <c r="DA7" s="38">
        <v>83.1</v>
      </c>
      <c r="DB7" s="38">
        <v>83.67</v>
      </c>
      <c r="DC7" s="38">
        <v>86.28</v>
      </c>
      <c r="DD7" s="38">
        <v>86.43</v>
      </c>
      <c r="DE7" s="38">
        <v>86.43</v>
      </c>
      <c r="DF7" s="38">
        <v>87.01</v>
      </c>
      <c r="DG7" s="38">
        <v>87.84</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0.08</v>
      </c>
      <c r="EL7" s="38">
        <v>0.04</v>
      </c>
      <c r="EM7" s="38">
        <v>0.15</v>
      </c>
      <c r="EN7" s="38">
        <v>0.06</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