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H30経営比較分析表\★提出用（作業中）\"/>
    </mc:Choice>
  </mc:AlternateContent>
  <workbookProtection workbookAlgorithmName="SHA-512" workbookHashValue="h6oVIYBa8DHXAchBK8JSGwU1e3cfgtA2BKC7HGNdyR42bQj6LvFjbvsQFoS/FJ4U5GZwS3/k2qjMuptIwEmdIw==" workbookSaltValue="YydiuaSLB0cuNjBCwvjQdg==" workbookSpinCount="100000" lockStructure="1"/>
  <bookViews>
    <workbookView xWindow="0" yWindow="0" windowWidth="19200" windowHeight="116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AD10" i="4" s="1"/>
  <c r="Q6" i="5"/>
  <c r="P6" i="5"/>
  <c r="P10" i="4" s="1"/>
  <c r="O6" i="5"/>
  <c r="I10" i="4" s="1"/>
  <c r="N6" i="5"/>
  <c r="B10" i="4" s="1"/>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BB10" i="4"/>
  <c r="W10" i="4"/>
  <c r="BB8" i="4"/>
  <c r="AD8" i="4"/>
  <c r="W8" i="4"/>
  <c r="B8" i="4"/>
  <c r="B6" i="4"/>
  <c r="C10" i="5" l="1"/>
  <c r="D10" i="5"/>
  <c r="E10" i="5"/>
  <c r="B10" i="5"/>
</calcChain>
</file>

<file path=xl/sharedStrings.xml><?xml version="1.0" encoding="utf-8"?>
<sst xmlns="http://schemas.openxmlformats.org/spreadsheetml/2006/main" count="299" uniqueCount="111">
  <si>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</si>
  <si>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</si>
  <si>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</si>
  <si>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</si>
  <si>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</si>
  <si>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</si>
  <si>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</si>
  <si>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</si>
  <si>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</si>
  <si>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</si>
  <si>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</si>
  <si>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</si>
  <si>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</si>
  <si>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</si>
  <si>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</si>
  <si>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</si>
  <si>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</si>
  <si>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</si>
  <si>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</si>
  <si>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</si>
  <si>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</si>
  <si>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</si>
  <si>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</si>
  <si>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</si>
  <si>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</si>
  <si>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</si>
  <si>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</si>
  <si>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</si>
  <si>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</si>
  <si>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</si>
  <si>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</si>
  <si>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</si>
  <si>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</si>
  <si>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</si>
  <si>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</si>
  <si>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</si>
  <si>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</si>
  <si>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</si>
  <si>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</si>
  <si>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</si>
  <si>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</si>
  <si>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</si>
  <si>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</si>
  <si>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</si>
  <si>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</si>
  <si>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</si>
  <si>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</si>
  <si>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</si>
  <si>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</si>
  <si>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</si>
  <si>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</si>
  <si>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</si>
  <si>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</si>
  <si>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</si>
  <si>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</si>
  <si>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</si>
  <si>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</si>
  <si>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</si>
  <si>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</si>
  <si>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</si>
  <si>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</si>
  <si>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</si>
  <si>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</si>
  <si>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</si>
  <si>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</si>
  <si>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</si>
  <si>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</si>
  <si>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</si>
  <si>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</si>
  <si>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</si>
  <si>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</si>
  <si>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</si>
  <si>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</si>
  <si>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</si>
  <si>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</si>
  <si>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</si>
  <si>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</si>
  <si>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</si>
  <si>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</si>
  <si>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</si>
  <si>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</si>
  <si>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</si>
  <si>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</si>
  <si>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</si>
  <si>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</si>
  <si>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</si>
  <si>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</si>
  <si>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</si>
  <si>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</si>
  <si>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</si>
  <si>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</si>
  <si>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</si>
  <si>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</si>
  <si>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</si>
  <si>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</si>
  <si>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</si>
  <si>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</si>
  <si>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</si>
  <si>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</si>
  <si>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</si>
  <si>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L3</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</si>
  <si>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</si>
  <si>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</si>
  <si>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</si>
  <si>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</si>
  <si>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</si>
  <si>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</si>
  <si>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</si>
  <si>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　平成29年度から下水道事業に地方公営企業法を適用したため、2か年のみの数値となっている。
</t>
    </r>
    <r>
      <rPr>
        <b/>
        <sz val="11"/>
        <color theme="1"/>
        <rFont val="ＭＳ ゴシック"/>
        <family val="3"/>
        <charset val="128"/>
      </rPr>
      <t>「①経常収支比率」</t>
    </r>
    <r>
      <rPr>
        <sz val="11"/>
        <color theme="1"/>
        <rFont val="ＭＳ ゴシック"/>
        <family val="3"/>
        <charset val="128"/>
      </rPr>
      <t xml:space="preserve">は、100％を下回っており、収入で費用を賄えていない状況となっている。
</t>
    </r>
    <r>
      <rPr>
        <b/>
        <sz val="11"/>
        <color theme="1"/>
        <rFont val="ＭＳ ゴシック"/>
        <family val="3"/>
        <charset val="128"/>
      </rPr>
      <t>「②累積欠損金比率」</t>
    </r>
    <r>
      <rPr>
        <sz val="11"/>
        <color theme="1"/>
        <rFont val="ＭＳ ゴシック"/>
        <family val="3"/>
        <charset val="128"/>
      </rPr>
      <t xml:space="preserve">は、使用料等で経費を賄えていない状態のため、前年度から更に数値が悪化し、厳しい経営状況となっている。
</t>
    </r>
    <r>
      <rPr>
        <b/>
        <sz val="11"/>
        <color theme="1"/>
        <rFont val="ＭＳ ゴシック"/>
        <family val="3"/>
        <charset val="128"/>
      </rPr>
      <t>「③流動比率」</t>
    </r>
    <r>
      <rPr>
        <sz val="11"/>
        <color theme="1"/>
        <rFont val="ＭＳ ゴシック"/>
        <family val="3"/>
        <charset val="128"/>
      </rPr>
      <t xml:space="preserve">は、建設改良費に充てた企業債償還金の割合が大きいため短期での支払能力が乏しく、平均値を大きく下回った。
</t>
    </r>
    <r>
      <rPr>
        <b/>
        <sz val="11"/>
        <color theme="1"/>
        <rFont val="ＭＳ ゴシック"/>
        <family val="3"/>
        <charset val="128"/>
      </rPr>
      <t>「④企業債残高対事業規模比率」</t>
    </r>
    <r>
      <rPr>
        <sz val="11"/>
        <color theme="1"/>
        <rFont val="ＭＳ ゴシック"/>
        <family val="3"/>
        <charset val="128"/>
      </rPr>
      <t xml:space="preserve">は、企業債残高がほとんどないことから、平均値を大きく下回る結果となった。
</t>
    </r>
    <r>
      <rPr>
        <b/>
        <sz val="11"/>
        <color theme="1"/>
        <rFont val="ＭＳ ゴシック"/>
        <family val="3"/>
        <charset val="128"/>
      </rPr>
      <t>「⑤経費回収率」</t>
    </r>
    <r>
      <rPr>
        <sz val="11"/>
        <color theme="1"/>
        <rFont val="ＭＳ ゴシック"/>
        <family val="3"/>
        <charset val="128"/>
      </rPr>
      <t xml:space="preserve">は、平均値よりも高いが、1人当たりの汚水処理費が集合処理よりも高額となり、収入で費用を賄えていない状況となっている。
</t>
    </r>
    <r>
      <rPr>
        <b/>
        <sz val="11"/>
        <color theme="1"/>
        <rFont val="ＭＳ ゴシック"/>
        <family val="3"/>
        <charset val="128"/>
      </rPr>
      <t>「⑥汚水処理原価」</t>
    </r>
    <r>
      <rPr>
        <sz val="11"/>
        <color theme="1"/>
        <rFont val="ＭＳ ゴシック"/>
        <family val="3"/>
        <charset val="128"/>
      </rPr>
      <t xml:space="preserve">は、平均値よりも低いが、汚水量に対して1人当たりの汚水処理費が大きいことが原価が高い要因となっている。
</t>
    </r>
    <r>
      <rPr>
        <b/>
        <sz val="11"/>
        <color theme="1"/>
        <rFont val="ＭＳ ゴシック"/>
        <family val="3"/>
        <charset val="128"/>
      </rPr>
      <t>「⑦施設利用率」</t>
    </r>
    <r>
      <rPr>
        <sz val="11"/>
        <color theme="1"/>
        <rFont val="ＭＳ ゴシック"/>
        <family val="3"/>
        <charset val="128"/>
      </rPr>
      <t xml:space="preserve">は、ほぼ平均値だが、今後の人口減少により更に低くなることが想定される。。
</t>
    </r>
    <r>
      <rPr>
        <b/>
        <sz val="11"/>
        <color theme="1"/>
        <rFont val="ＭＳ ゴシック"/>
        <family val="3"/>
        <charset val="128"/>
      </rPr>
      <t>「⑧水洗化率」</t>
    </r>
    <r>
      <rPr>
        <sz val="11"/>
        <color theme="1"/>
        <rFont val="ＭＳ ゴシック"/>
        <family val="3"/>
        <charset val="128"/>
      </rPr>
      <t>は、100％だが、今後、更なる人口減少により、使用料収入は減少傾向となることが想定される。</t>
    </r>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8" eb="50">
      <t>ケイジョウ</t>
    </rPh>
    <rPh sb="50" eb="52">
      <t>シュウシ</t>
    </rPh>
    <rPh sb="52" eb="54">
      <t>ヒリツ</t>
    </rPh>
    <rPh sb="93" eb="95">
      <t>ルイセキ</t>
    </rPh>
    <rPh sb="95" eb="98">
      <t>ケッソンキン</t>
    </rPh>
    <rPh sb="98" eb="100">
      <t>ヒリツ</t>
    </rPh>
    <rPh sb="154" eb="156">
      <t>リュウドウ</t>
    </rPh>
    <rPh sb="156" eb="158">
      <t>ヒリツ</t>
    </rPh>
    <rPh sb="213" eb="215">
      <t>キギョウ</t>
    </rPh>
    <rPh sb="215" eb="216">
      <t>サイ</t>
    </rPh>
    <rPh sb="216" eb="218">
      <t>ザンダカ</t>
    </rPh>
    <rPh sb="218" eb="219">
      <t>タイ</t>
    </rPh>
    <rPh sb="219" eb="221">
      <t>ジギョウ</t>
    </rPh>
    <rPh sb="221" eb="223">
      <t>キボ</t>
    </rPh>
    <rPh sb="223" eb="225">
      <t>ヒリツ</t>
    </rPh>
    <rPh sb="228" eb="230">
      <t>キギョウ</t>
    </rPh>
    <rPh sb="230" eb="231">
      <t>サイ</t>
    </rPh>
    <rPh sb="231" eb="233">
      <t>ザンダカ</t>
    </rPh>
    <rPh sb="245" eb="248">
      <t>ヘイキンチ</t>
    </rPh>
    <rPh sb="249" eb="250">
      <t>オオ</t>
    </rPh>
    <rPh sb="252" eb="254">
      <t>シタマワ</t>
    </rPh>
    <rPh sb="255" eb="257">
      <t>ケッカ</t>
    </rPh>
    <rPh sb="265" eb="267">
      <t>ケイヒ</t>
    </rPh>
    <rPh sb="267" eb="269">
      <t>カイシュウ</t>
    </rPh>
    <rPh sb="269" eb="270">
      <t>リツ</t>
    </rPh>
    <rPh sb="332" eb="334">
      <t>オスイ</t>
    </rPh>
    <rPh sb="334" eb="336">
      <t>ショリ</t>
    </rPh>
    <rPh sb="336" eb="338">
      <t>ゲンカ</t>
    </rPh>
    <rPh sb="376" eb="378">
      <t>ゲンカ</t>
    </rPh>
    <rPh sb="379" eb="380">
      <t>タカ</t>
    </rPh>
    <rPh sb="393" eb="395">
      <t>シセツ</t>
    </rPh>
    <rPh sb="395" eb="398">
      <t>リヨウリツ</t>
    </rPh>
    <rPh sb="419" eb="420">
      <t>サラ</t>
    </rPh>
    <rPh sb="421" eb="422">
      <t>ヒク</t>
    </rPh>
    <rPh sb="428" eb="430">
      <t>ソウテイ</t>
    </rPh>
    <rPh sb="438" eb="441">
      <t>スイセンカ</t>
    </rPh>
    <rPh sb="441" eb="442">
      <t>リツ</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</si>
  <si>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のため、正しくは「5.39」となる。）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16年度から平成18年度にかけて施設整備を行っており、事業初期の浄化槽は設置してから14年が経過している。今のところ浄化槽に故障等の不具合は生じていないが、今後より一層の少子高齢化や人口減少が予想される中で、施設の老朽化と維持管理費の増加が懸念される。</t>
    </r>
    <rPh sb="124" eb="125">
      <t>タダ</t>
    </rPh>
    <rPh sb="220" eb="222">
      <t>ヘイセイ</t>
    </rPh>
    <rPh sb="224" eb="225">
      <t>ネン</t>
    </rPh>
    <rPh sb="225" eb="226">
      <t>ド</t>
    </rPh>
    <rPh sb="230" eb="232">
      <t>シセツ</t>
    </rPh>
    <rPh sb="241" eb="243">
      <t>ジギョウ</t>
    </rPh>
    <rPh sb="243" eb="245">
      <t>ショキ</t>
    </rPh>
    <rPh sb="246" eb="249">
      <t>ジョウカソウ</t>
    </rPh>
    <rPh sb="267" eb="268">
      <t>イマ</t>
    </rPh>
    <rPh sb="276" eb="278">
      <t>コショウ</t>
    </rPh>
    <rPh sb="278" eb="279">
      <t>トウ</t>
    </rPh>
    <phoneticPr fontId="15"/>
  </si>
  <si>
    <t>　下水道事業に地方公営企業法を適用して2年目の決算となる。
　合併処理浄化槽による事業の場合、使用料で維持管理費を賄えておらず、今後、更なる少子高齢化や人口減少により使用料収入の増加が見込めない中で、費用削減を図る必要があるが、今後も一般会計繰入金に依存しなければならない状況が続くことが見込まれる。
　今後、使用料収入の減少や施設の老朽化による費用の増加が見込まれる中で、採算性の見通しを踏まえ、地方公営企業法適用の適否や財源負担のあり方を見直していく必要がある。</t>
    <rPh sb="23" eb="25">
      <t>ケッサン</t>
    </rPh>
    <rPh sb="41" eb="43">
      <t>ジギョウ</t>
    </rPh>
    <rPh sb="57" eb="58">
      <t>マカナ</t>
    </rPh>
    <rPh sb="67" eb="68">
      <t>サラ</t>
    </rPh>
    <rPh sb="70" eb="72">
      <t>ショウシ</t>
    </rPh>
    <rPh sb="86" eb="88">
      <t>シュウニュウ</t>
    </rPh>
    <rPh sb="114" eb="116">
      <t>コンゴ</t>
    </rPh>
    <rPh sb="117" eb="119">
      <t>イッパン</t>
    </rPh>
    <rPh sb="122" eb="124">
      <t>ジンコウ</t>
    </rPh>
    <rPh sb="124" eb="126">
      <t>ゲンショウ</t>
    </rPh>
    <rPh sb="130" eb="133">
      <t>シヨウリョウ</t>
    </rPh>
    <rPh sb="134" eb="136">
      <t>ゾウカ</t>
    </rPh>
    <rPh sb="137" eb="139">
      <t>ミコ</t>
    </rPh>
    <rPh sb="144" eb="145">
      <t>ナカ</t>
    </rPh>
    <rPh sb="147" eb="149">
      <t>コンゴ</t>
    </rPh>
    <rPh sb="150" eb="152">
      <t>イジカンリケイタイミナオヒヨウサクゲンハカヒツヨウイッパンカイケイクリイレキンイゾンジョウキョウツヅミコ</t>
    </rPh>
    <rPh sb="187" eb="190">
      <t>サイサンセイ</t>
    </rPh>
    <rPh sb="191" eb="193">
      <t>ミトオ</t>
    </rPh>
    <rPh sb="195" eb="196">
      <t>フ</t>
    </rPh>
    <rPh sb="199" eb="201">
      <t>チホウ</t>
    </rPh>
    <rPh sb="201" eb="203">
      <t>コウエイ</t>
    </rPh>
    <rPh sb="203" eb="205">
      <t>キギョウ</t>
    </rPh>
    <rPh sb="205" eb="206">
      <t>ホウ</t>
    </rPh>
    <rPh sb="206" eb="208">
      <t>テキヨウ</t>
    </rPh>
    <rPh sb="209" eb="211">
      <t>テキヒ</t>
    </rPh>
    <rPh sb="212" eb="214">
      <t>ザイゲン</t>
    </rPh>
    <rPh sb="214" eb="216">
      <t>フタン</t>
    </rPh>
    <rPh sb="219" eb="220">
      <t>カタ</t>
    </rPh>
    <rPh sb="221" eb="223">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</si>
</sst>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b/>
      <sz val="1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7"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DF-48BF-B1B7-076CD7DF62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EDF-48BF-B1B7-076CD7DF62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54.44</c:v>
                </c:pt>
                <c:pt idx="4">
                  <c:v>51.11</c:v>
                </c:pt>
              </c:numCache>
            </c:numRef>
          </c:val>
          <c:extLst>
            <c:ext xmlns:c16="http://schemas.microsoft.com/office/drawing/2014/chart" uri="{C3380CC4-5D6E-409C-BE32-E72D297353CC}">
              <c16:uniqueId val="{00000000-1083-4CCB-875F-08BA57425B8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49.31</c:v>
                </c:pt>
                <c:pt idx="4">
                  <c:v>47.29</c:v>
                </c:pt>
              </c:numCache>
            </c:numRef>
          </c:val>
          <c:smooth val="0"/>
          <c:extLst>
            <c:ext xmlns:c16="http://schemas.microsoft.com/office/drawing/2014/chart" uri="{C3380CC4-5D6E-409C-BE32-E72D297353CC}">
              <c16:uniqueId val="{00000001-1083-4CCB-875F-08BA57425B8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23A7-4262-8B73-518B2FF68C9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57.28</c:v>
                </c:pt>
                <c:pt idx="4">
                  <c:v>57.74</c:v>
                </c:pt>
              </c:numCache>
            </c:numRef>
          </c:val>
          <c:smooth val="0"/>
          <c:extLst>
            <c:ext xmlns:c16="http://schemas.microsoft.com/office/drawing/2014/chart" uri="{C3380CC4-5D6E-409C-BE32-E72D297353CC}">
              <c16:uniqueId val="{00000001-23A7-4262-8B73-518B2FF68C9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50.74</c:v>
                </c:pt>
                <c:pt idx="4">
                  <c:v>47.91</c:v>
                </c:pt>
              </c:numCache>
            </c:numRef>
          </c:val>
          <c:extLst>
            <c:ext xmlns:c16="http://schemas.microsoft.com/office/drawing/2014/chart" uri="{C3380CC4-5D6E-409C-BE32-E72D297353CC}">
              <c16:uniqueId val="{00000000-0ED5-4AB1-BF2E-C612FBAC001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109.03</c:v>
                </c:pt>
                <c:pt idx="4">
                  <c:v>105.3</c:v>
                </c:pt>
              </c:numCache>
            </c:numRef>
          </c:val>
          <c:smooth val="0"/>
          <c:extLst>
            <c:ext xmlns:c16="http://schemas.microsoft.com/office/drawing/2014/chart" uri="{C3380CC4-5D6E-409C-BE32-E72D297353CC}">
              <c16:uniqueId val="{00000001-0ED5-4AB1-BF2E-C612FBAC001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formatCode="#,##0.00;&quot;△&quot;#,##0.00">
                  <c:v>0</c:v>
                </c:pt>
                <c:pt idx="4">
                  <c:v>10.78</c:v>
                </c:pt>
              </c:numCache>
            </c:numRef>
          </c:val>
          <c:extLst>
            <c:ext xmlns:c16="http://schemas.microsoft.com/office/drawing/2014/chart" uri="{C3380CC4-5D6E-409C-BE32-E72D297353CC}">
              <c16:uniqueId val="{00000000-AD1B-4A96-A27C-3440E338D72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9.51</c:v>
                </c:pt>
                <c:pt idx="4">
                  <c:v>14.11</c:v>
                </c:pt>
              </c:numCache>
            </c:numRef>
          </c:val>
          <c:smooth val="0"/>
          <c:extLst>
            <c:ext xmlns:c16="http://schemas.microsoft.com/office/drawing/2014/chart" uri="{C3380CC4-5D6E-409C-BE32-E72D297353CC}">
              <c16:uniqueId val="{00000001-AD1B-4A96-A27C-3440E338D72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78-4A1C-89EB-A762DC4619C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78-4A1C-89EB-A762DC4619C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98.44</c:v>
                </c:pt>
                <c:pt idx="4">
                  <c:v>216</c:v>
                </c:pt>
              </c:numCache>
            </c:numRef>
          </c:val>
          <c:extLst>
            <c:ext xmlns:c16="http://schemas.microsoft.com/office/drawing/2014/chart" uri="{C3380CC4-5D6E-409C-BE32-E72D297353CC}">
              <c16:uniqueId val="{00000000-AAB5-4BCB-9F31-AE20D3EE3E0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34.340000000000003</c:v>
                </c:pt>
                <c:pt idx="4">
                  <c:v>40.119999999999997</c:v>
                </c:pt>
              </c:numCache>
            </c:numRef>
          </c:val>
          <c:smooth val="0"/>
          <c:extLst>
            <c:ext xmlns:c16="http://schemas.microsoft.com/office/drawing/2014/chart" uri="{C3380CC4-5D6E-409C-BE32-E72D297353CC}">
              <c16:uniqueId val="{00000001-AAB5-4BCB-9F31-AE20D3EE3E0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75.17</c:v>
                </c:pt>
                <c:pt idx="4">
                  <c:v>74.37</c:v>
                </c:pt>
              </c:numCache>
            </c:numRef>
          </c:val>
          <c:extLst>
            <c:ext xmlns:c16="http://schemas.microsoft.com/office/drawing/2014/chart" uri="{C3380CC4-5D6E-409C-BE32-E72D297353CC}">
              <c16:uniqueId val="{00000000-53FA-483E-9224-C0DE04A333D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202.79</c:v>
                </c:pt>
                <c:pt idx="4">
                  <c:v>255.28</c:v>
                </c:pt>
              </c:numCache>
            </c:numRef>
          </c:val>
          <c:smooth val="0"/>
          <c:extLst>
            <c:ext xmlns:c16="http://schemas.microsoft.com/office/drawing/2014/chart" uri="{C3380CC4-5D6E-409C-BE32-E72D297353CC}">
              <c16:uniqueId val="{00000001-53FA-483E-9224-C0DE04A333D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339.82</c:v>
                </c:pt>
                <c:pt idx="4">
                  <c:v>345.49</c:v>
                </c:pt>
              </c:numCache>
            </c:numRef>
          </c:val>
          <c:extLst>
            <c:ext xmlns:c16="http://schemas.microsoft.com/office/drawing/2014/chart" uri="{C3380CC4-5D6E-409C-BE32-E72D297353CC}">
              <c16:uniqueId val="{00000000-8D55-4D00-AD1E-3978410E215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768.3</c:v>
                </c:pt>
                <c:pt idx="4">
                  <c:v>918.36</c:v>
                </c:pt>
              </c:numCache>
            </c:numRef>
          </c:val>
          <c:smooth val="0"/>
          <c:extLst>
            <c:ext xmlns:c16="http://schemas.microsoft.com/office/drawing/2014/chart" uri="{C3380CC4-5D6E-409C-BE32-E72D297353CC}">
              <c16:uniqueId val="{00000001-8D55-4D00-AD1E-3978410E215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64.5</c:v>
                </c:pt>
                <c:pt idx="4">
                  <c:v>60.88</c:v>
                </c:pt>
              </c:numCache>
            </c:numRef>
          </c:val>
          <c:extLst>
            <c:ext xmlns:c16="http://schemas.microsoft.com/office/drawing/2014/chart" uri="{C3380CC4-5D6E-409C-BE32-E72D297353CC}">
              <c16:uniqueId val="{00000000-A8C6-4EC2-8CDA-500774E76F7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53.36</c:v>
                </c:pt>
                <c:pt idx="4">
                  <c:v>50.94</c:v>
                </c:pt>
              </c:numCache>
            </c:numRef>
          </c:val>
          <c:smooth val="0"/>
          <c:extLst>
            <c:ext xmlns:c16="http://schemas.microsoft.com/office/drawing/2014/chart" uri="{C3380CC4-5D6E-409C-BE32-E72D297353CC}">
              <c16:uniqueId val="{00000001-A8C6-4EC2-8CDA-500774E76F7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245.05</c:v>
                </c:pt>
                <c:pt idx="4">
                  <c:v>258.86</c:v>
                </c:pt>
              </c:numCache>
            </c:numRef>
          </c:val>
          <c:extLst>
            <c:ext xmlns:c16="http://schemas.microsoft.com/office/drawing/2014/chart" uri="{C3380CC4-5D6E-409C-BE32-E72D297353CC}">
              <c16:uniqueId val="{00000000-C003-4C73-9898-E618990CB14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347.38</c:v>
                </c:pt>
                <c:pt idx="4">
                  <c:v>371.2</c:v>
                </c:pt>
              </c:numCache>
            </c:numRef>
          </c:val>
          <c:smooth val="0"/>
          <c:extLst>
            <c:ext xmlns:c16="http://schemas.microsoft.com/office/drawing/2014/chart" uri="{C3380CC4-5D6E-409C-BE32-E72D297353CC}">
              <c16:uniqueId val="{00000001-C003-4C73-9898-E618990CB14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【180.68】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L3</v>
      </c>
      <c r="X8" s="48"/>
      <c r="Y8" s="48"/>
      <c r="Z8" s="48"/>
      <c r="AA8" s="48"/>
      <c r="AB8" s="48"/>
      <c r="AC8" s="48"/>
      <c r="AD8" s="49" t="str">
        <f>データ!$M$6</f>
        <v>自治体職員</v>
      </c>
      <c r="AE8" s="49"/>
      <c r="AF8" s="49"/>
      <c r="AG8" s="49"/>
      <c r="AH8" s="49"/>
      <c r="AI8" s="49"/>
      <c r="AJ8" s="49"/>
      <c r="AK8" s="3"/>
      <c r="AL8" s="50">
        <f>データ!S6</f>
        <v>102789</v>
      </c>
      <c r="AM8" s="50"/>
      <c r="AN8" s="50"/>
      <c r="AO8" s="50"/>
      <c r="AP8" s="50"/>
      <c r="AQ8" s="50"/>
      <c r="AR8" s="50"/>
      <c r="AS8" s="50"/>
      <c r="AT8" s="45">
        <f>データ!T6</f>
        <v>602.97</v>
      </c>
      <c r="AU8" s="45"/>
      <c r="AV8" s="45"/>
      <c r="AW8" s="45"/>
      <c r="AX8" s="45"/>
      <c r="AY8" s="45"/>
      <c r="AZ8" s="45"/>
      <c r="BA8" s="45"/>
      <c r="BB8" s="45">
        <f>データ!U6</f>
        <v>170.47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23.08</v>
      </c>
      <c r="J10" s="45"/>
      <c r="K10" s="45"/>
      <c r="L10" s="45"/>
      <c r="M10" s="45"/>
      <c r="N10" s="45"/>
      <c r="O10" s="45"/>
      <c r="P10" s="45">
        <f>データ!P6</f>
        <v>0.17</v>
      </c>
      <c r="Q10" s="45"/>
      <c r="R10" s="45"/>
      <c r="S10" s="45"/>
      <c r="T10" s="45"/>
      <c r="U10" s="45"/>
      <c r="V10" s="45"/>
      <c r="W10" s="45">
        <f>データ!Q6</f>
        <v>100</v>
      </c>
      <c r="X10" s="45"/>
      <c r="Y10" s="45"/>
      <c r="Z10" s="45"/>
      <c r="AA10" s="45"/>
      <c r="AB10" s="45"/>
      <c r="AC10" s="45"/>
      <c r="AD10" s="50">
        <f>データ!R6</f>
        <v>3267</v>
      </c>
      <c r="AE10" s="50"/>
      <c r="AF10" s="50"/>
      <c r="AG10" s="50"/>
      <c r="AH10" s="50"/>
      <c r="AI10" s="50"/>
      <c r="AJ10" s="50"/>
      <c r="AK10" s="2"/>
      <c r="AL10" s="50">
        <f>データ!V6</f>
        <v>176</v>
      </c>
      <c r="AM10" s="50"/>
      <c r="AN10" s="50"/>
      <c r="AO10" s="50"/>
      <c r="AP10" s="50"/>
      <c r="AQ10" s="50"/>
      <c r="AR10" s="50"/>
      <c r="AS10" s="50"/>
      <c r="AT10" s="45">
        <f>データ!W6</f>
        <v>1.55</v>
      </c>
      <c r="AU10" s="45"/>
      <c r="AV10" s="45"/>
      <c r="AW10" s="45"/>
      <c r="AX10" s="45"/>
      <c r="AY10" s="45"/>
      <c r="AZ10" s="45"/>
      <c r="BA10" s="45"/>
      <c r="BB10" s="45">
        <f>データ!X6</f>
        <v>113.55</v>
      </c>
      <c r="BC10" s="45"/>
      <c r="BD10" s="45"/>
      <c r="BE10" s="45"/>
      <c r="BF10" s="45"/>
      <c r="BG10" s="45"/>
      <c r="BH10" s="45"/>
      <c r="BI10" s="45"/>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6" t="s">
        <v>108</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6"/>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6"/>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6"/>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6"/>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6"/>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6"/>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6"/>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6"/>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6"/>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6"/>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6"/>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6"/>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6"/>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6"/>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6"/>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6"/>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6"/>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6"/>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6"/>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6"/>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6"/>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6"/>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6"/>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6"/>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6"/>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6"/>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6"/>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6"/>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6"/>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6"/>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6"/>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6"/>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6"/>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6"/>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6"/>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6"/>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6"/>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6"/>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4"/>
      <c r="BN59" s="54"/>
      <c r="BO59" s="54"/>
      <c r="BP59" s="54"/>
      <c r="BQ59" s="54"/>
      <c r="BR59" s="54"/>
      <c r="BS59" s="54"/>
      <c r="BT59" s="54"/>
      <c r="BU59" s="54"/>
      <c r="BV59" s="54"/>
      <c r="BW59" s="54"/>
      <c r="BX59" s="54"/>
      <c r="BY59" s="54"/>
      <c r="BZ59" s="55"/>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6"/>
      <c r="BM60" s="54"/>
      <c r="BN60" s="54"/>
      <c r="BO60" s="54"/>
      <c r="BP60" s="54"/>
      <c r="BQ60" s="54"/>
      <c r="BR60" s="54"/>
      <c r="BS60" s="54"/>
      <c r="BT60" s="54"/>
      <c r="BU60" s="54"/>
      <c r="BV60" s="54"/>
      <c r="BW60" s="54"/>
      <c r="BX60" s="54"/>
      <c r="BY60" s="54"/>
      <c r="BZ60" s="55"/>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6"/>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6"/>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6"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6"/>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6"/>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6"/>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6"/>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6"/>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6"/>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6"/>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6"/>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6"/>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6"/>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6"/>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6"/>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6"/>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6"/>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6"/>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【91.71】</v>
      </c>
      <c r="F85" s="26" t="str">
        <f>データ!AT6</f>
        <v>【180.68】</v>
      </c>
      <c r="G85" s="26" t="str">
        <f>データ!BE6</f>
        <v>【273.97】</v>
      </c>
      <c r="H85" s="26" t="str">
        <f>データ!BP6</f>
        <v>【860.68】</v>
      </c>
      <c r="I85" s="26" t="str">
        <f>データ!CA6</f>
        <v>【52.12】</v>
      </c>
      <c r="J85" s="26" t="str">
        <f>データ!CL6</f>
        <v>【299.14】</v>
      </c>
      <c r="K85" s="26" t="str">
        <f>データ!CW6</f>
        <v>【50.35】</v>
      </c>
      <c r="L85" s="26" t="str">
        <f>データ!DH6</f>
        <v>【81.14】</v>
      </c>
      <c r="M85" s="26" t="str">
        <f>データ!DS6</f>
        <v>【38.00】</v>
      </c>
      <c r="N85" s="26" t="str">
        <f>データ!ED6</f>
        <v>【-】</v>
      </c>
      <c r="O85" s="26" t="str">
        <f>データ!EO6</f>
        <v>【-】</v>
      </c>
    </row>
  </sheetData>
  <sheetProtection algorithmName="SHA-512" hashValue="kYJcxTQNv30PgW/+10t4b7uJQvSw+xzo7cqQlNgULd0ROAMN+aadVEDv6Q3dYVkwy0Y38u7+gW9v7J+tQ/3+WQ==" saltValue="yDw9G4QYJ2oMf8LDxQHer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62049</v>
      </c>
      <c r="D6" s="33">
        <f t="shared" si="3"/>
        <v>46</v>
      </c>
      <c r="E6" s="33">
        <f t="shared" si="3"/>
        <v>18</v>
      </c>
      <c r="F6" s="33">
        <f t="shared" si="3"/>
        <v>1</v>
      </c>
      <c r="G6" s="33">
        <f t="shared" si="3"/>
        <v>0</v>
      </c>
      <c r="H6" s="33" t="str">
        <f t="shared" si="3"/>
        <v>山形県　酒田市</v>
      </c>
      <c r="I6" s="33" t="str">
        <f t="shared" si="3"/>
        <v>法適用</v>
      </c>
      <c r="J6" s="33" t="str">
        <f t="shared" si="3"/>
        <v>下水道事業</v>
      </c>
      <c r="K6" s="33" t="str">
        <f t="shared" si="3"/>
        <v>個別排水処理</v>
      </c>
      <c r="L6" s="33" t="str">
        <f t="shared" si="3"/>
        <v>L3</v>
      </c>
      <c r="M6" s="33" t="str">
        <f t="shared" si="3"/>
        <v>自治体職員</v>
      </c>
      <c r="N6" s="34" t="str">
        <f t="shared" si="3"/>
        <v>-</v>
      </c>
      <c r="O6" s="34">
        <f t="shared" si="3"/>
        <v>23.08</v>
      </c>
      <c r="P6" s="34">
        <f t="shared" si="3"/>
        <v>0.17</v>
      </c>
      <c r="Q6" s="34">
        <f t="shared" si="3"/>
        <v>100</v>
      </c>
      <c r="R6" s="34">
        <f t="shared" si="3"/>
        <v>3267</v>
      </c>
      <c r="S6" s="34">
        <f t="shared" si="3"/>
        <v>102789</v>
      </c>
      <c r="T6" s="34">
        <f t="shared" si="3"/>
        <v>602.97</v>
      </c>
      <c r="U6" s="34">
        <f t="shared" si="3"/>
        <v>170.47</v>
      </c>
      <c r="V6" s="34">
        <f t="shared" si="3"/>
        <v>176</v>
      </c>
      <c r="W6" s="34">
        <f t="shared" si="3"/>
        <v>1.55</v>
      </c>
      <c r="X6" s="34">
        <f t="shared" si="3"/>
        <v>113.55</v>
      </c>
      <c r="Y6" s="35" t="str">
        <f>IF(Y7="",NA(),Y7)</f>
        <v>-</v>
      </c>
      <c r="Z6" s="35" t="str">
        <f t="shared" ref="Z6:AH6" si="4">IF(Z7="",NA(),Z7)</f>
        <v>-</v>
      </c>
      <c r="AA6" s="35" t="str">
        <f t="shared" si="4"/>
        <v>-</v>
      </c>
      <c r="AB6" s="35">
        <f t="shared" si="4"/>
        <v>50.74</v>
      </c>
      <c r="AC6" s="35">
        <f t="shared" si="4"/>
        <v>47.91</v>
      </c>
      <c r="AD6" s="35" t="str">
        <f t="shared" si="4"/>
        <v>-</v>
      </c>
      <c r="AE6" s="35" t="str">
        <f t="shared" si="4"/>
        <v>-</v>
      </c>
      <c r="AF6" s="35" t="str">
        <f t="shared" si="4"/>
        <v>-</v>
      </c>
      <c r="AG6" s="35">
        <f t="shared" si="4"/>
        <v>109.03</v>
      </c>
      <c r="AH6" s="35">
        <f t="shared" si="4"/>
        <v>105.3</v>
      </c>
      <c r="AI6" s="34" t="str">
        <f>IF(AI7="","",IF(AI7="-","【-】","【"&amp;SUBSTITUTE(TEXT(AI7,"#,##0.00"),"-","△")&amp;"】"))</f>
        <v>【91.71】</v>
      </c>
      <c r="AJ6" s="35" t="str">
        <f>IF(AJ7="",NA(),AJ7)</f>
        <v>-</v>
      </c>
      <c r="AK6" s="35" t="str">
        <f t="shared" ref="AK6:AS6" si="5">IF(AK7="",NA(),AK7)</f>
        <v>-</v>
      </c>
      <c r="AL6" s="35" t="str">
        <f t="shared" si="5"/>
        <v>-</v>
      </c>
      <c r="AM6" s="35">
        <f t="shared" si="5"/>
        <v>98.44</v>
      </c>
      <c r="AN6" s="35">
        <f t="shared" si="5"/>
        <v>216</v>
      </c>
      <c r="AO6" s="35" t="str">
        <f t="shared" si="5"/>
        <v>-</v>
      </c>
      <c r="AP6" s="35" t="str">
        <f t="shared" si="5"/>
        <v>-</v>
      </c>
      <c r="AQ6" s="35" t="str">
        <f t="shared" si="5"/>
        <v>-</v>
      </c>
      <c r="AR6" s="35">
        <f t="shared" si="5"/>
        <v>34.340000000000003</v>
      </c>
      <c r="AS6" s="35">
        <f t="shared" si="5"/>
        <v>40.119999999999997</v>
      </c>
      <c r="AT6" s="34" t="str">
        <f>IF(AT7="","",IF(AT7="-","【-】","【"&amp;SUBSTITUTE(TEXT(AT7,"#,##0.00"),"-","△")&amp;"】"))</f>
        <v>【180.68】</v>
      </c>
      <c r="AU6" s="35" t="str">
        <f>IF(AU7="",NA(),AU7)</f>
        <v>-</v>
      </c>
      <c r="AV6" s="35" t="str">
        <f t="shared" ref="AV6:BD6" si="6">IF(AV7="",NA(),AV7)</f>
        <v>-</v>
      </c>
      <c r="AW6" s="35" t="str">
        <f t="shared" si="6"/>
        <v>-</v>
      </c>
      <c r="AX6" s="35">
        <f t="shared" si="6"/>
        <v>75.17</v>
      </c>
      <c r="AY6" s="35">
        <f t="shared" si="6"/>
        <v>74.37</v>
      </c>
      <c r="AZ6" s="35" t="str">
        <f t="shared" si="6"/>
        <v>-</v>
      </c>
      <c r="BA6" s="35" t="str">
        <f t="shared" si="6"/>
        <v>-</v>
      </c>
      <c r="BB6" s="35" t="str">
        <f t="shared" si="6"/>
        <v>-</v>
      </c>
      <c r="BC6" s="35">
        <f t="shared" si="6"/>
        <v>202.79</v>
      </c>
      <c r="BD6" s="35">
        <f t="shared" si="6"/>
        <v>255.28</v>
      </c>
      <c r="BE6" s="34" t="str">
        <f>IF(BE7="","",IF(BE7="-","【-】","【"&amp;SUBSTITUTE(TEXT(BE7,"#,##0.00"),"-","△")&amp;"】"))</f>
        <v>【273.97】</v>
      </c>
      <c r="BF6" s="35" t="str">
        <f>IF(BF7="",NA(),BF7)</f>
        <v>-</v>
      </c>
      <c r="BG6" s="35" t="str">
        <f t="shared" ref="BG6:BO6" si="7">IF(BG7="",NA(),BG7)</f>
        <v>-</v>
      </c>
      <c r="BH6" s="35" t="str">
        <f t="shared" si="7"/>
        <v>-</v>
      </c>
      <c r="BI6" s="35">
        <f t="shared" si="7"/>
        <v>339.82</v>
      </c>
      <c r="BJ6" s="35">
        <f t="shared" si="7"/>
        <v>345.49</v>
      </c>
      <c r="BK6" s="35" t="str">
        <f t="shared" si="7"/>
        <v>-</v>
      </c>
      <c r="BL6" s="35" t="str">
        <f t="shared" si="7"/>
        <v>-</v>
      </c>
      <c r="BM6" s="35" t="str">
        <f t="shared" si="7"/>
        <v>-</v>
      </c>
      <c r="BN6" s="35">
        <f t="shared" si="7"/>
        <v>768.3</v>
      </c>
      <c r="BO6" s="35">
        <f t="shared" si="7"/>
        <v>918.36</v>
      </c>
      <c r="BP6" s="34" t="str">
        <f>IF(BP7="","",IF(BP7="-","【-】","【"&amp;SUBSTITUTE(TEXT(BP7,"#,##0.00"),"-","△")&amp;"】"))</f>
        <v>【860.68】</v>
      </c>
      <c r="BQ6" s="35" t="str">
        <f>IF(BQ7="",NA(),BQ7)</f>
        <v>-</v>
      </c>
      <c r="BR6" s="35" t="str">
        <f t="shared" ref="BR6:BZ6" si="8">IF(BR7="",NA(),BR7)</f>
        <v>-</v>
      </c>
      <c r="BS6" s="35" t="str">
        <f t="shared" si="8"/>
        <v>-</v>
      </c>
      <c r="BT6" s="35">
        <f t="shared" si="8"/>
        <v>64.5</v>
      </c>
      <c r="BU6" s="35">
        <f t="shared" si="8"/>
        <v>60.88</v>
      </c>
      <c r="BV6" s="35" t="str">
        <f t="shared" si="8"/>
        <v>-</v>
      </c>
      <c r="BW6" s="35" t="str">
        <f t="shared" si="8"/>
        <v>-</v>
      </c>
      <c r="BX6" s="35" t="str">
        <f t="shared" si="8"/>
        <v>-</v>
      </c>
      <c r="BY6" s="35">
        <f t="shared" si="8"/>
        <v>53.36</v>
      </c>
      <c r="BZ6" s="35">
        <f t="shared" si="8"/>
        <v>50.94</v>
      </c>
      <c r="CA6" s="34" t="str">
        <f>IF(CA7="","",IF(CA7="-","【-】","【"&amp;SUBSTITUTE(TEXT(CA7,"#,##0.00"),"-","△")&amp;"】"))</f>
        <v>【52.12】</v>
      </c>
      <c r="CB6" s="35" t="str">
        <f>IF(CB7="",NA(),CB7)</f>
        <v>-</v>
      </c>
      <c r="CC6" s="35" t="str">
        <f t="shared" ref="CC6:CK6" si="9">IF(CC7="",NA(),CC7)</f>
        <v>-</v>
      </c>
      <c r="CD6" s="35" t="str">
        <f t="shared" si="9"/>
        <v>-</v>
      </c>
      <c r="CE6" s="35">
        <f t="shared" si="9"/>
        <v>245.05</v>
      </c>
      <c r="CF6" s="35">
        <f t="shared" si="9"/>
        <v>258.86</v>
      </c>
      <c r="CG6" s="35" t="str">
        <f t="shared" si="9"/>
        <v>-</v>
      </c>
      <c r="CH6" s="35" t="str">
        <f t="shared" si="9"/>
        <v>-</v>
      </c>
      <c r="CI6" s="35" t="str">
        <f t="shared" si="9"/>
        <v>-</v>
      </c>
      <c r="CJ6" s="35">
        <f t="shared" si="9"/>
        <v>347.38</v>
      </c>
      <c r="CK6" s="35">
        <f t="shared" si="9"/>
        <v>371.2</v>
      </c>
      <c r="CL6" s="34" t="str">
        <f>IF(CL7="","",IF(CL7="-","【-】","【"&amp;SUBSTITUTE(TEXT(CL7,"#,##0.00"),"-","△")&amp;"】"))</f>
        <v>【299.14】</v>
      </c>
      <c r="CM6" s="35" t="str">
        <f>IF(CM7="",NA(),CM7)</f>
        <v>-</v>
      </c>
      <c r="CN6" s="35" t="str">
        <f t="shared" ref="CN6:CV6" si="10">IF(CN7="",NA(),CN7)</f>
        <v>-</v>
      </c>
      <c r="CO6" s="35" t="str">
        <f t="shared" si="10"/>
        <v>-</v>
      </c>
      <c r="CP6" s="35">
        <f t="shared" si="10"/>
        <v>54.44</v>
      </c>
      <c r="CQ6" s="35">
        <f t="shared" si="10"/>
        <v>51.11</v>
      </c>
      <c r="CR6" s="35" t="str">
        <f t="shared" si="10"/>
        <v>-</v>
      </c>
      <c r="CS6" s="35" t="str">
        <f t="shared" si="10"/>
        <v>-</v>
      </c>
      <c r="CT6" s="35" t="str">
        <f t="shared" si="10"/>
        <v>-</v>
      </c>
      <c r="CU6" s="35">
        <f t="shared" si="10"/>
        <v>49.31</v>
      </c>
      <c r="CV6" s="35">
        <f t="shared" si="10"/>
        <v>47.29</v>
      </c>
      <c r="CW6" s="34" t="str">
        <f>IF(CW7="","",IF(CW7="-","【-】","【"&amp;SUBSTITUTE(TEXT(CW7,"#,##0.00"),"-","△")&amp;"】"))</f>
        <v>【50.35】</v>
      </c>
      <c r="CX6" s="35" t="str">
        <f>IF(CX7="",NA(),CX7)</f>
        <v>-</v>
      </c>
      <c r="CY6" s="35" t="str">
        <f t="shared" ref="CY6:DG6" si="11">IF(CY7="",NA(),CY7)</f>
        <v>-</v>
      </c>
      <c r="CZ6" s="35" t="str">
        <f t="shared" si="11"/>
        <v>-</v>
      </c>
      <c r="DA6" s="35">
        <f t="shared" si="11"/>
        <v>100</v>
      </c>
      <c r="DB6" s="35">
        <f t="shared" si="11"/>
        <v>100</v>
      </c>
      <c r="DC6" s="35" t="str">
        <f t="shared" si="11"/>
        <v>-</v>
      </c>
      <c r="DD6" s="35" t="str">
        <f t="shared" si="11"/>
        <v>-</v>
      </c>
      <c r="DE6" s="35" t="str">
        <f t="shared" si="11"/>
        <v>-</v>
      </c>
      <c r="DF6" s="35">
        <f t="shared" si="11"/>
        <v>57.28</v>
      </c>
      <c r="DG6" s="35">
        <f t="shared" si="11"/>
        <v>57.74</v>
      </c>
      <c r="DH6" s="34" t="str">
        <f>IF(DH7="","",IF(DH7="-","【-】","【"&amp;SUBSTITUTE(TEXT(DH7,"#,##0.00"),"-","△")&amp;"】"))</f>
        <v>【81.14】</v>
      </c>
      <c r="DI6" s="35" t="str">
        <f>IF(DI7="",NA(),DI7)</f>
        <v>-</v>
      </c>
      <c r="DJ6" s="35" t="str">
        <f t="shared" ref="DJ6:DR6" si="12">IF(DJ7="",NA(),DJ7)</f>
        <v>-</v>
      </c>
      <c r="DK6" s="35" t="str">
        <f t="shared" si="12"/>
        <v>-</v>
      </c>
      <c r="DL6" s="34">
        <f t="shared" si="12"/>
        <v>0</v>
      </c>
      <c r="DM6" s="35">
        <f t="shared" si="12"/>
        <v>10.78</v>
      </c>
      <c r="DN6" s="35" t="str">
        <f t="shared" si="12"/>
        <v>-</v>
      </c>
      <c r="DO6" s="35" t="str">
        <f t="shared" si="12"/>
        <v>-</v>
      </c>
      <c r="DP6" s="35" t="str">
        <f t="shared" si="12"/>
        <v>-</v>
      </c>
      <c r="DQ6" s="35">
        <f t="shared" si="12"/>
        <v>9.51</v>
      </c>
      <c r="DR6" s="35">
        <f t="shared" si="12"/>
        <v>14.11</v>
      </c>
      <c r="DS6" s="34" t="str">
        <f>IF(DS7="","",IF(DS7="-","【-】","【"&amp;SUBSTITUTE(TEXT(DS7,"#,##0.00"),"-","△")&amp;"】"))</f>
        <v>【38.00】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2018</v>
      </c>
      <c r="C7" s="37">
        <v>62049</v>
      </c>
      <c r="D7" s="37">
        <v>46</v>
      </c>
      <c r="E7" s="37">
        <v>18</v>
      </c>
      <c r="F7" s="37">
        <v>1</v>
      </c>
      <c r="G7" s="37">
        <v>0</v>
      </c>
      <c r="H7" s="37" t="s">
        <v>96</v>
      </c>
      <c r="I7" s="37" t="s">
        <v>97</v>
      </c>
      <c r="J7" s="37" t="s">
        <v>98</v>
      </c>
      <c r="K7" s="37" t="s">
        <v>99</v>
      </c>
      <c r="L7" s="37" t="s">
        <v>100</v>
      </c>
      <c r="M7" s="37" t="s">
        <v>101</v>
      </c>
      <c r="N7" s="38" t="s">
        <v>102</v>
      </c>
      <c r="O7" s="38">
        <v>23.08</v>
      </c>
      <c r="P7" s="38">
        <v>0.17</v>
      </c>
      <c r="Q7" s="38">
        <v>100</v>
      </c>
      <c r="R7" s="38">
        <v>3267</v>
      </c>
      <c r="S7" s="38">
        <v>102789</v>
      </c>
      <c r="T7" s="38">
        <v>602.97</v>
      </c>
      <c r="U7" s="38">
        <v>170.47</v>
      </c>
      <c r="V7" s="38">
        <v>176</v>
      </c>
      <c r="W7" s="38">
        <v>1.55</v>
      </c>
      <c r="X7" s="38">
        <v>113.55</v>
      </c>
      <c r="Y7" s="38" t="s">
        <v>102</v>
      </c>
      <c r="Z7" s="38" t="s">
        <v>102</v>
      </c>
      <c r="AA7" s="38" t="s">
        <v>102</v>
      </c>
      <c r="AB7" s="38">
        <v>50.74</v>
      </c>
      <c r="AC7" s="38">
        <v>47.91</v>
      </c>
      <c r="AD7" s="38" t="s">
        <v>102</v>
      </c>
      <c r="AE7" s="38" t="s">
        <v>102</v>
      </c>
      <c r="AF7" s="38" t="s">
        <v>102</v>
      </c>
      <c r="AG7" s="38">
        <v>109.03</v>
      </c>
      <c r="AH7" s="38">
        <v>105.3</v>
      </c>
      <c r="AI7" s="38">
        <v>91.71</v>
      </c>
      <c r="AJ7" s="38" t="s">
        <v>102</v>
      </c>
      <c r="AK7" s="38" t="s">
        <v>102</v>
      </c>
      <c r="AL7" s="38" t="s">
        <v>102</v>
      </c>
      <c r="AM7" s="38">
        <v>98.44</v>
      </c>
      <c r="AN7" s="38">
        <v>216</v>
      </c>
      <c r="AO7" s="38" t="s">
        <v>102</v>
      </c>
      <c r="AP7" s="38" t="s">
        <v>102</v>
      </c>
      <c r="AQ7" s="38" t="s">
        <v>102</v>
      </c>
      <c r="AR7" s="38">
        <v>34.340000000000003</v>
      </c>
      <c r="AS7" s="38">
        <v>40.119999999999997</v>
      </c>
      <c r="AT7" s="38">
        <v>180.68</v>
      </c>
      <c r="AU7" s="38" t="s">
        <v>102</v>
      </c>
      <c r="AV7" s="38" t="s">
        <v>102</v>
      </c>
      <c r="AW7" s="38" t="s">
        <v>102</v>
      </c>
      <c r="AX7" s="38">
        <v>75.17</v>
      </c>
      <c r="AY7" s="38">
        <v>74.37</v>
      </c>
      <c r="AZ7" s="38" t="s">
        <v>102</v>
      </c>
      <c r="BA7" s="38" t="s">
        <v>102</v>
      </c>
      <c r="BB7" s="38" t="s">
        <v>102</v>
      </c>
      <c r="BC7" s="38">
        <v>202.79</v>
      </c>
      <c r="BD7" s="38">
        <v>255.28</v>
      </c>
      <c r="BE7" s="38">
        <v>273.97000000000003</v>
      </c>
      <c r="BF7" s="38" t="s">
        <v>102</v>
      </c>
      <c r="BG7" s="38" t="s">
        <v>102</v>
      </c>
      <c r="BH7" s="38" t="s">
        <v>102</v>
      </c>
      <c r="BI7" s="38">
        <v>339.82</v>
      </c>
      <c r="BJ7" s="38">
        <v>345.49</v>
      </c>
      <c r="BK7" s="38" t="s">
        <v>102</v>
      </c>
      <c r="BL7" s="38" t="s">
        <v>102</v>
      </c>
      <c r="BM7" s="38" t="s">
        <v>102</v>
      </c>
      <c r="BN7" s="38">
        <v>768.3</v>
      </c>
      <c r="BO7" s="38">
        <v>918.36</v>
      </c>
      <c r="BP7" s="38">
        <v>860.68</v>
      </c>
      <c r="BQ7" s="38" t="s">
        <v>102</v>
      </c>
      <c r="BR7" s="38" t="s">
        <v>102</v>
      </c>
      <c r="BS7" s="38" t="s">
        <v>102</v>
      </c>
      <c r="BT7" s="38">
        <v>64.5</v>
      </c>
      <c r="BU7" s="38">
        <v>60.88</v>
      </c>
      <c r="BV7" s="38" t="s">
        <v>102</v>
      </c>
      <c r="BW7" s="38" t="s">
        <v>102</v>
      </c>
      <c r="BX7" s="38" t="s">
        <v>102</v>
      </c>
      <c r="BY7" s="38">
        <v>53.36</v>
      </c>
      <c r="BZ7" s="38">
        <v>50.94</v>
      </c>
      <c r="CA7" s="38">
        <v>52.12</v>
      </c>
      <c r="CB7" s="38" t="s">
        <v>102</v>
      </c>
      <c r="CC7" s="38" t="s">
        <v>102</v>
      </c>
      <c r="CD7" s="38" t="s">
        <v>102</v>
      </c>
      <c r="CE7" s="38">
        <v>245.05</v>
      </c>
      <c r="CF7" s="38">
        <v>258.86</v>
      </c>
      <c r="CG7" s="38" t="s">
        <v>102</v>
      </c>
      <c r="CH7" s="38" t="s">
        <v>102</v>
      </c>
      <c r="CI7" s="38" t="s">
        <v>102</v>
      </c>
      <c r="CJ7" s="38">
        <v>347.38</v>
      </c>
      <c r="CK7" s="38">
        <v>371.2</v>
      </c>
      <c r="CL7" s="38">
        <v>299.14</v>
      </c>
      <c r="CM7" s="38" t="s">
        <v>102</v>
      </c>
      <c r="CN7" s="38" t="s">
        <v>102</v>
      </c>
      <c r="CO7" s="38" t="s">
        <v>102</v>
      </c>
      <c r="CP7" s="38">
        <v>54.44</v>
      </c>
      <c r="CQ7" s="38">
        <v>51.11</v>
      </c>
      <c r="CR7" s="38" t="s">
        <v>102</v>
      </c>
      <c r="CS7" s="38" t="s">
        <v>102</v>
      </c>
      <c r="CT7" s="38" t="s">
        <v>102</v>
      </c>
      <c r="CU7" s="38">
        <v>49.31</v>
      </c>
      <c r="CV7" s="38">
        <v>47.29</v>
      </c>
      <c r="CW7" s="38">
        <v>50.35</v>
      </c>
      <c r="CX7" s="38" t="s">
        <v>102</v>
      </c>
      <c r="CY7" s="38" t="s">
        <v>102</v>
      </c>
      <c r="CZ7" s="38" t="s">
        <v>102</v>
      </c>
      <c r="DA7" s="38">
        <v>100</v>
      </c>
      <c r="DB7" s="38">
        <v>100</v>
      </c>
      <c r="DC7" s="38" t="s">
        <v>102</v>
      </c>
      <c r="DD7" s="38" t="s">
        <v>102</v>
      </c>
      <c r="DE7" s="38" t="s">
        <v>102</v>
      </c>
      <c r="DF7" s="38">
        <v>57.28</v>
      </c>
      <c r="DG7" s="38">
        <v>57.74</v>
      </c>
      <c r="DH7" s="38">
        <v>81.14</v>
      </c>
      <c r="DI7" s="38" t="s">
        <v>102</v>
      </c>
      <c r="DJ7" s="38" t="s">
        <v>102</v>
      </c>
      <c r="DK7" s="38" t="s">
        <v>102</v>
      </c>
      <c r="DL7" s="38">
        <v>0</v>
      </c>
      <c r="DM7" s="38">
        <v>10.78</v>
      </c>
      <c r="DN7" s="38" t="s">
        <v>102</v>
      </c>
      <c r="DO7" s="38" t="s">
        <v>102</v>
      </c>
      <c r="DP7" s="38" t="s">
        <v>102</v>
      </c>
      <c r="DQ7" s="38">
        <v>9.51</v>
      </c>
      <c r="DR7" s="38">
        <v>14.11</v>
      </c>
      <c r="DS7" s="38">
        <v>38</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